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IKU" sheetId="1" r:id="rId1"/>
    <sheet name="Realisasi Rencana Aksi" sheetId="2" r:id="rId2"/>
    <sheet name="Renc aksi" sheetId="3" r:id="rId3"/>
    <sheet name="Cascading- OK" sheetId="4" r:id="rId4"/>
    <sheet name="RKT 2018" sheetId="5" r:id="rId5"/>
  </sheets>
  <definedNames>
    <definedName name="_xlnm.Print_Area" localSheetId="3">'Cascading- OK'!$A$1:$AL$209</definedName>
    <definedName name="_xlnm.Print_Area" localSheetId="1">'Realisasi Rencana Aksi'!$A$1:$R$25</definedName>
    <definedName name="_xlnm.Print_Titles" localSheetId="1">'Realisasi Rencana Aksi'!$3:$4</definedName>
    <definedName name="_xlnm.Print_Titles" localSheetId="2">'Renc aksi'!$3:$4</definedName>
  </definedNames>
  <calcPr fullCalcOnLoad="1"/>
</workbook>
</file>

<file path=xl/sharedStrings.xml><?xml version="1.0" encoding="utf-8"?>
<sst xmlns="http://schemas.openxmlformats.org/spreadsheetml/2006/main" count="699" uniqueCount="268">
  <si>
    <t>CASCADING SASARAN STRATEGIS I (SS.1)</t>
  </si>
  <si>
    <t>CASCADING SASARAN STRATEGIS II (SS. 2)</t>
  </si>
  <si>
    <t>CASCADING SASARAN STRATEGIS III (SS. 3)</t>
  </si>
  <si>
    <t>ok</t>
  </si>
  <si>
    <t>CASCADING SASARAN STRATEGIS IV (SS. 4)</t>
  </si>
  <si>
    <t>No.</t>
  </si>
  <si>
    <t>Sasaran Strategis</t>
  </si>
  <si>
    <t>Indikator Kinerja Utama</t>
  </si>
  <si>
    <t>Target Kinerja Sasaran</t>
  </si>
  <si>
    <t>Program</t>
  </si>
  <si>
    <t>Kegiatan</t>
  </si>
  <si>
    <t>Output</t>
  </si>
  <si>
    <t>Uraian Kegiatan Aktivitas</t>
  </si>
  <si>
    <t xml:space="preserve">Jadwal Pelaksanaan </t>
  </si>
  <si>
    <t>Ket</t>
  </si>
  <si>
    <t>TW I</t>
  </si>
  <si>
    <t>TW II</t>
  </si>
  <si>
    <t>TW III</t>
  </si>
  <si>
    <t>TW IV</t>
  </si>
  <si>
    <t>I.</t>
  </si>
  <si>
    <t>Meningkatnya Tata Kelola Organisasi</t>
  </si>
  <si>
    <t>1.</t>
  </si>
  <si>
    <t>Nilai Evaluasi Akuntabilitas Kinerja</t>
  </si>
  <si>
    <t>-</t>
  </si>
  <si>
    <t>BB</t>
  </si>
  <si>
    <t>Program Pelayanan Administrasi Perkantoran</t>
  </si>
  <si>
    <t xml:space="preserve">1. </t>
  </si>
  <si>
    <t>Penyediaan Jasa Surat menyurat</t>
  </si>
  <si>
    <t>Terlaksananya surat menyurat perkantoran</t>
  </si>
  <si>
    <t>Kegiatan rutin Surat menyurat / administrasi perkantoran</t>
  </si>
  <si>
    <t>Ö</t>
  </si>
  <si>
    <t>Merupakan Nilai SAKIP Tahun lalu</t>
  </si>
  <si>
    <t>2.</t>
  </si>
  <si>
    <t>Persentase capaian realisasi keuangan pengelolaan program /kegiatan tepat waktu sesuai dengan anggaran kas</t>
  </si>
  <si>
    <t>≥ 95%</t>
  </si>
  <si>
    <t>Penyediaan Jasa Komunikasi, Sumberdaya Air dan Listrik</t>
  </si>
  <si>
    <t>Terlaksananya kegiatan rutin Belanja Jasa komunikasi, sumber daya air dan listrik</t>
  </si>
  <si>
    <t>Pembayaran Listrik, air dan telepon kantor selama 1 tahun</t>
  </si>
  <si>
    <t>3.</t>
  </si>
  <si>
    <t>Penyediaan Jasa kebersihan, pengaman dan sopir kantor</t>
  </si>
  <si>
    <t>Terlaksananya Jasa kebersihan, pengaman dan sopir kantor Dinas</t>
  </si>
  <si>
    <t>Pembayaran Jasa Kebersihan, pengaman dan sopir kantor selama 12 bulan</t>
  </si>
  <si>
    <t>4.</t>
  </si>
  <si>
    <t>Penyediaan Alat tulis kantor</t>
  </si>
  <si>
    <t>Terlaksananya penyediaan alat tulis kantor 12 bulan</t>
  </si>
  <si>
    <t>Penyediaan Alat tulis kantor Dinas selama 12 bulan</t>
  </si>
  <si>
    <t>5.</t>
  </si>
  <si>
    <t>Penyediaan Barang cetakan dan Penggandaan</t>
  </si>
  <si>
    <t>Terlaksananya penyediaan Barang cetakan dan penggandaan selama 12 bulan</t>
  </si>
  <si>
    <t>Penyediaan Amplop dinas, kop dinas, map dan bahan dinas lainnya selama 12 bulan</t>
  </si>
  <si>
    <t>6.</t>
  </si>
  <si>
    <t>Penyediaan komponen rinstalasi listrik/ penerangan bangunan kant</t>
  </si>
  <si>
    <t>Terlaksananya penyediaan komponen instalasi listik selama 12 bulan</t>
  </si>
  <si>
    <t>Pembelian bahan dan komponen listri lainnya selama 12 bulan</t>
  </si>
  <si>
    <t xml:space="preserve">7. </t>
  </si>
  <si>
    <t xml:space="preserve">Penyediaan Bahan Bacaan dan Peraturan Perundang-undangan </t>
  </si>
  <si>
    <t>tersedianya bahan bacaan dan peraturan perundang-undangan selama 12 bulan</t>
  </si>
  <si>
    <t>Penyediaan koran, majalah dan bahan perundangan lainnya</t>
  </si>
  <si>
    <t>8.</t>
  </si>
  <si>
    <t>Penyediaan Makan Minum</t>
  </si>
  <si>
    <t>Terlaksananya Penyediaan makan minum selama 12 bulan</t>
  </si>
  <si>
    <t>Penyediaan makan dan minum selama 12 bulan</t>
  </si>
  <si>
    <t>9.</t>
  </si>
  <si>
    <t>Rapat-rapat koordinasi dan konsultasi ke dalam dan keluar daerah</t>
  </si>
  <si>
    <t xml:space="preserve">Terlaksananya Rapat Koordinasi dan Konsultasi Ke dalam daerah dan luar daerah </t>
  </si>
  <si>
    <t>Perjalanan dinas dalam dan luar daerah</t>
  </si>
  <si>
    <t>10.</t>
  </si>
  <si>
    <t>Penyediaan Jasa Pembinaan Mental dan Fisik Aparatur</t>
  </si>
  <si>
    <t>Terlaksananya Pembinaan mental dan fisik aparatur ASN Dinas</t>
  </si>
  <si>
    <t>Kegiatan Senam pagi dan wirid pengajian</t>
  </si>
  <si>
    <t>11.</t>
  </si>
  <si>
    <t>Pendataan dan penataan dokumen/arsip</t>
  </si>
  <si>
    <t>Terlaksananya pendapataan dan penataan dokumen/arsip Dinas</t>
  </si>
  <si>
    <t>Pembinaan dan pengelolaan Dokumen /Arsip Dinas di Dinas dan UPTD 12 bulan</t>
  </si>
  <si>
    <t>Program Peningkatan sarana dan Prasarana Aparatur</t>
  </si>
  <si>
    <t>Pengadaan Meubiler</t>
  </si>
  <si>
    <t>Tersedianya sarana kantor Dinas dan UPTD</t>
  </si>
  <si>
    <t xml:space="preserve">Pengadaan Sarana ( meja, dan kursi kantor, lemari arsip) </t>
  </si>
  <si>
    <t xml:space="preserve">Pengadaan peralatan dan perlengkapan </t>
  </si>
  <si>
    <t>Terlaksananya pengadaan peralatan dan perlengkapan kantor</t>
  </si>
  <si>
    <t>Pengadaan Peralatan dan Perlengkapan Kantor dinas dan UPTD</t>
  </si>
  <si>
    <t>Pemeliharaan rutin/Berkala kendaraan dinas /operasional</t>
  </si>
  <si>
    <t>Terlaksananya pemeliharaan kendaraan dinas</t>
  </si>
  <si>
    <t>Pemeliharaan rutin kendaraan dinas dan UPTD</t>
  </si>
  <si>
    <t>Pemeliharaan rutin/berkala perlengkapan kantor</t>
  </si>
  <si>
    <t>Terlaksananya pemeliharaan rutin/berkala perlengkapan kantor Dinas dan UPTD</t>
  </si>
  <si>
    <t>Pemeliharaan rutin peralatan dan perlengkapan kantor Dinas dan UPTD 12 bulan</t>
  </si>
  <si>
    <t>Pemeliharaan rutin/berkala instalasi dan jaringan</t>
  </si>
  <si>
    <t>Terlaksananya pemeliharaan rutin/berkala instalasi dan jaringan 12 bulan</t>
  </si>
  <si>
    <t>Pemeliharaan rutin instalasi dan jaringan air dan listrik Dinas dan UPTD</t>
  </si>
  <si>
    <t>Progra, Peningkatan Disiplin Aparatur</t>
  </si>
  <si>
    <t>Pengadaan Pakaian Dinas beserta kelengkapannya</t>
  </si>
  <si>
    <t>Terlaksananya penyediaan baju dinas bagi Aparatur</t>
  </si>
  <si>
    <t>Penyediaan baju dinas bagi Dinas dan Apaartur</t>
  </si>
  <si>
    <t>Program Peningkatan Kapasitas Sumberdaya Apartur</t>
  </si>
  <si>
    <t>Bimbingan Teknis Implementasi Peraturan Peundang-undangan</t>
  </si>
  <si>
    <t>Terlaksananya Bimtek bagi aparatur</t>
  </si>
  <si>
    <t>Bimbingan teknis Aparatur dalam rangka peningkatan kapasitas SDM</t>
  </si>
  <si>
    <t>Program Peningkatan Pengembangan Sistem pelaporan Capaian Kinerja dan Keuangan</t>
  </si>
  <si>
    <t>Penyusunan Laporan Capaian Kinerja dan Ikhtisar Realisasi Kinerja SKPD</t>
  </si>
  <si>
    <t>Tersedianya laporam capaian kinerja SKPD 12 bulan</t>
  </si>
  <si>
    <t>Penyusunan Laporan Capaian Kinerja SKPD</t>
  </si>
  <si>
    <t>Penatausahaan Keuangan SKPD</t>
  </si>
  <si>
    <t>Terlaksananya penatausahaan keuangan SKPD selama 12 bulan</t>
  </si>
  <si>
    <t>Pembayaran Honorarium Pejabat dan bendahara selama 12 bulan</t>
  </si>
  <si>
    <t>Program Perencanaan, pengelolaan, pengawasan dan pengendalian kegiatan dan aset</t>
  </si>
  <si>
    <t>Penyusunan Perencanaan dan penganggaran SKPD</t>
  </si>
  <si>
    <t>Terlaksananya penyusunan perencanaan SKPD</t>
  </si>
  <si>
    <t>Penyusunan Dokumen Perencanaan, (DPA), dokumen revisi dan APBD Perubahan</t>
  </si>
  <si>
    <t>Monitoring dan evaluasi program dan kegiatan SKPD</t>
  </si>
  <si>
    <t>Terlaksananya Monitoring dan Evaluasi pelaksanaan program dan kegiatan SKPD pada Dinas dan UPTD</t>
  </si>
  <si>
    <t>Monitoring dan evaluasi ke Kab/Kota terkait dampak/manfaat dari pelaksanaan program dan kegiatan serta masalah yg ada di lapangan</t>
  </si>
  <si>
    <t>II.</t>
  </si>
  <si>
    <t>Meningkatnya Pendapatan Pelaku Usaha Perikanan</t>
  </si>
  <si>
    <t>Jumlah Pendapatan Nelayan : ....Rp/org/Th</t>
  </si>
  <si>
    <t>Program Pengembangan Ekonomi Maritim</t>
  </si>
  <si>
    <t>Peningkatan Penggunaan Alat Tangkap Gillnet</t>
  </si>
  <si>
    <t>Terlaksanannya penyediaan alat tangkap Gilnet</t>
  </si>
  <si>
    <t>Pembinaan dan bantuan alat tangkap Giilnet kepada nelayan</t>
  </si>
  <si>
    <t>Jumlah Pembudidaya Ikan : ..Rp/org/th</t>
  </si>
  <si>
    <t>Peningkatan Penggunaan Alat Tangkap Trammel net</t>
  </si>
  <si>
    <t>Terlaksanannya penyediaan alat tangkap Trammel net</t>
  </si>
  <si>
    <t>Pelaksanaan pembinaan dan penyerahan alat tangkap trammel net kepada nelayan</t>
  </si>
  <si>
    <t>Peningkatan penggunaan alat tangkap jaring dasar</t>
  </si>
  <si>
    <t>Terlaksanannya penyediaan alat tangkap Jaring Dasar nagi nelayan</t>
  </si>
  <si>
    <t>Pelaksanaan pembinaan dan penyerahan alat jaring dasar kepada nelayan</t>
  </si>
  <si>
    <t>Peningkatan penggunaan sarana mesin tempel</t>
  </si>
  <si>
    <t>Terlaksanannya penyediaan sarana mesin tempel</t>
  </si>
  <si>
    <t>Pelaksanaan pembinaan dan penyerahan mesin tempel kepada nelayan</t>
  </si>
  <si>
    <t>Peningkatan penggunaan sarana mesin long tail bagi nelayan</t>
  </si>
  <si>
    <t>Terlaksanannya penyediaan sarana mesin Long tail</t>
  </si>
  <si>
    <t>Pelaksanaan pembinaan dan penyerahan mesin long tail kepada nelayan</t>
  </si>
  <si>
    <t xml:space="preserve">Pembinaan danpenyediaan Jaring Langli, mesin tempel </t>
  </si>
  <si>
    <t>Terlaksanannya penyediaan Jaring langli dan mesin tempel bagi nelayan perairan umum</t>
  </si>
  <si>
    <t>Pelaksanaan pembinaan dan penyerahan jaring langli, mesin tempel kepada nelayan perairan umum</t>
  </si>
  <si>
    <t>7.</t>
  </si>
  <si>
    <t>Peningkatan Sarana bantu penangkapan ikan</t>
  </si>
  <si>
    <t>Terlaksananya penyediaan GPS  bagi nelayan</t>
  </si>
  <si>
    <t>Pelaksanaan pembinaan dan penyerahan GPS kepada nelayan</t>
  </si>
  <si>
    <t>Peningkatan Sarana dan Prasarana UPTD PPP Carocok</t>
  </si>
  <si>
    <t>Terlaksananya penyediaan Sarana dan Prasarana UPTD Pelabuhan Perikanan Pantai Carocok</t>
  </si>
  <si>
    <t>Pembangunan gedung kantor, sarana dan prasarana serta operasional Pelabuhan selama 1 tahun</t>
  </si>
  <si>
    <t>Peningkatan Sarana dan Prasarana UPTD PPP Sikakap</t>
  </si>
  <si>
    <t>Terlaksananya penyediaan Sarana dan Prasarana UPTD Pelabuhan Perikanan Pantai Sikakap</t>
  </si>
  <si>
    <t>Pembangunan gedung kantor, Rumah singgah nelayan , sarana dan prasarana serta operasional Pelabuhan selama 1 tahun</t>
  </si>
  <si>
    <t>Program Peningkatan Produksi dan Produktivitas</t>
  </si>
  <si>
    <t>Peningkatan dan penguatan induk ikan unggul</t>
  </si>
  <si>
    <t>Terlaksananya pendistribusian Induk ikan Unggul</t>
  </si>
  <si>
    <t>Pelatihan dan bantuan induk ikan unggul bagi unit pembenihan Rakyat (UPR)</t>
  </si>
  <si>
    <t>Peningkatan produksi ikan lele</t>
  </si>
  <si>
    <t>Terlaksananya penyediaan benih ikan Lele</t>
  </si>
  <si>
    <t>Pelatihan Teknis Budidaya ikan dan bantuan benih Lele</t>
  </si>
  <si>
    <t>Peningkatan Produksi Ikan Mas</t>
  </si>
  <si>
    <t>Terlaksananya penyediaan benih ikan mas</t>
  </si>
  <si>
    <t>Pelatihan Teknis Budidaya ikan dan bantuan benih Mas</t>
  </si>
  <si>
    <t>Peningkatan Produksi Ikan Gurami</t>
  </si>
  <si>
    <t>Terlaksananya penyediaan benih ikan Gurami</t>
  </si>
  <si>
    <t>Pelatihan Teknis Budidaya ikan dan bantuan benih Gurami</t>
  </si>
  <si>
    <t>Pengembangan sumber benih ikan</t>
  </si>
  <si>
    <t>Terlaksanakanya bantuan benih ikan di daerah sumber benih ikan</t>
  </si>
  <si>
    <t>Pelatihan Teknis Budidaya ikan dan bantuan benih Nila</t>
  </si>
  <si>
    <t>Gerakan Pensejahteraan Petani terpadu</t>
  </si>
  <si>
    <t>Terlaksananya pendistribusian benih ikan di kawasan GPP</t>
  </si>
  <si>
    <t>Pelatihan Teknis Budidaya ikan dan bantuan benih ikan</t>
  </si>
  <si>
    <t>Pengendalian Hama dan Penyakit Ikan</t>
  </si>
  <si>
    <t>Terlaksananya Temu Lapang</t>
  </si>
  <si>
    <t>Temu lapang dan monitoing terhadap Hama dan penyakit ikan</t>
  </si>
  <si>
    <t>Penerapan Cara Budidaya Ikan yang Baik (CBIB)</t>
  </si>
  <si>
    <t>Terlaksananya Sosialisasi Cara Budidaya Ikan yag Baik (CBIB)</t>
  </si>
  <si>
    <t>Sosialiasi dan Pembinaan kepada Kelompok Pembudidaya ikan</t>
  </si>
  <si>
    <t>Peningkatan Produksi Benih dan teknologi UPTD BBIP</t>
  </si>
  <si>
    <t xml:space="preserve">Terlaksananya Pengadaam benih dan pakan ikan </t>
  </si>
  <si>
    <t>Operasional UPTD BBIP, Pembinaan ke Kab/Kota</t>
  </si>
  <si>
    <t xml:space="preserve">Peningkatan produksi induk unggul, benih ikan air tawar, ikan hias dan teknologi Budidaya Ikan Air Tawar </t>
  </si>
  <si>
    <t>Terlaksananya pengadaan Induk Ikan dan peningkatan teknologi UPTD BBI</t>
  </si>
  <si>
    <t>Operasional UPTD BBI, Pembinaan ke BBI dan UPR di Kab/Kota</t>
  </si>
  <si>
    <t>Program Pengembangan Kawasan Sentra Produksi dan Agribisnis</t>
  </si>
  <si>
    <t xml:space="preserve">Pengembangan Ikan Kerapu pada Kawasan Sentra Produksi </t>
  </si>
  <si>
    <t>Terdistribusinya benih Ikan Kerapu dan pakan ikan</t>
  </si>
  <si>
    <t>Penyediaan benih kerapu dan pakan ikan pada Kawasan Sentra Produksi</t>
  </si>
  <si>
    <t>Pengembangan Ikan Nila pada Kawasan Sentra Produksi</t>
  </si>
  <si>
    <t>Terdistribusinya benih Ikan Nila dan pakan ikan</t>
  </si>
  <si>
    <t>Penyediaan benih Ikan Nila, pakan, dan pelatihan bagi pembudidaya ikan calon penerima</t>
  </si>
  <si>
    <t>Program Peningkatan Sarana dan Prasarana</t>
  </si>
  <si>
    <t>Peningkatan Sarana dan Prasaran Balai Laboratorium Pembinaan dan pengujian Mutu Pengolahan Hasil Perikanan</t>
  </si>
  <si>
    <t>Terlaksananya peningkatan sarprsas UPTD BLPPMHP</t>
  </si>
  <si>
    <t>Pengadaan sarana dan peralatan laboratorium</t>
  </si>
  <si>
    <t>Pengembangan Balai Benih Ikan Pantai (BBIP)</t>
  </si>
  <si>
    <t>Terlaskananya pembangunan dan rehab BBIP</t>
  </si>
  <si>
    <t>Pembanguan dan rehab sarpras UPTD BBIP</t>
  </si>
  <si>
    <t>Pengembangan sarana dan prasaran BBI</t>
  </si>
  <si>
    <t>Terlaksananya Pembangunan dan rehabilitasi Bangunan dan gedung UPTD</t>
  </si>
  <si>
    <t>Pembanguan dan rehab sarpras UPTD BBI Air Tawar</t>
  </si>
  <si>
    <t>III.</t>
  </si>
  <si>
    <t>Persentase Kapal yang tidak melakukan Illegal Fishing : ...%</t>
  </si>
  <si>
    <t>Program Rehabilitasi, Konservasi, Pengawasan dan Pengendalian Sumberdaya Kelautan dan Perikanan</t>
  </si>
  <si>
    <t>Pengawasan Sumberdaya Kelautan dan Perikanan</t>
  </si>
  <si>
    <t xml:space="preserve">Terlaksananya operasional pengawasan di laut dan perairan umum sebanyak </t>
  </si>
  <si>
    <t xml:space="preserve">Pelaksanaan operasi pengawasan </t>
  </si>
  <si>
    <t>Sosialisasi penerbitan perizinan kapal perikanan (SIUP,SIPI/SIKPI dan peraturan perizinan)</t>
  </si>
  <si>
    <t>Terlaksananya sosialisasi 1 kali</t>
  </si>
  <si>
    <t>Pelaksanaan sosialisasi tentang penerbitan perizinan kapal perikanan kepada nelayan</t>
  </si>
  <si>
    <t>Pengelolaan Kawasan Konservasi Perairan Daerah pesisir dan Pulau-Pulau Kecil</t>
  </si>
  <si>
    <t>Terlaksananya Pengelolaan KKP</t>
  </si>
  <si>
    <t>Pelaksanaan operasional KKP di Kab/Kota</t>
  </si>
  <si>
    <t>IV.</t>
  </si>
  <si>
    <t>Nilai Ekspor Hasil Perikanan ( milyar)</t>
  </si>
  <si>
    <t>Program Pengolahan dan Pemasaran Hasil</t>
  </si>
  <si>
    <t>Sosialisasi dan Peningkatan Saran Pasar Ikan</t>
  </si>
  <si>
    <t>Terlaksananya sosialisasi</t>
  </si>
  <si>
    <t>Sosialisasi dan pembinaan</t>
  </si>
  <si>
    <t>Tingkat Konsumsi Ikan (Kg/kap/th)</t>
  </si>
  <si>
    <t>Gerakan Memasyarakatkan pakan ikan</t>
  </si>
  <si>
    <t>Terlaksananya kegiatan Kampanye makan ikan</t>
  </si>
  <si>
    <t>pelaksanaan event lomba masak Tk. Kab/kota, lomba jingle makan ikan</t>
  </si>
  <si>
    <t>Angka ini diperoleh berdasarkan hasil perhitungan dari Susenas dan Kementerian. Angka Konsumsi Ikan ini diperoleh pada sekitar bulan Agustus Th berikutnya</t>
  </si>
  <si>
    <t>FORIKAN</t>
  </si>
  <si>
    <t>Terlaksananya Forikan Daerah</t>
  </si>
  <si>
    <t>Pelaksanaan lomba Paud, lomba masak berbahan baku ikan, pembinaan ke Kab/Kota</t>
  </si>
  <si>
    <t>Diversifikasi Pengolahan Hasil kelautan dan Perikanan</t>
  </si>
  <si>
    <t>Terlaksananya Demontrasi pengolahan hasil perikanan</t>
  </si>
  <si>
    <t>Demontrasi pengolahan ikan ke Kab/Kota</t>
  </si>
  <si>
    <t>Pengembangan pengolahan produk perikanan non konsumsi</t>
  </si>
  <si>
    <t>Pembinaan dan sosialisasi pengolahan produk perikanan non konsumsi</t>
  </si>
  <si>
    <t xml:space="preserve">Sosialisai dan pelatihan </t>
  </si>
  <si>
    <t>Promosi Pameran Hasil Perikanan</t>
  </si>
  <si>
    <t>Terlaksananya Promosi dan Pameran Produk Hasil Perikanan</t>
  </si>
  <si>
    <t>Keikutsertaan dalam Pameran dan promosi 6 event</t>
  </si>
  <si>
    <t>Peningkatan Sistem Informasi pasar</t>
  </si>
  <si>
    <t>Terlaksananya pertemuan dan penyediaan informasi harga pasar</t>
  </si>
  <si>
    <t>Pertemuan dan penyediaan data informasi harga</t>
  </si>
  <si>
    <t>CAPAIAN RENCANA AKSI PENCAPAIAN TARGET INDIKATOR KINERJA SASARAN</t>
  </si>
  <si>
    <t>Realisasi</t>
  </si>
  <si>
    <t>Terwujudnya Pemanfaatan Sumberdaya Kelautan dan Perikanan (SDKP) yang berkelanjutan</t>
  </si>
  <si>
    <t>I N D I K A T O R   K I N E R J A  U T A M A   (IKU)</t>
  </si>
  <si>
    <t>SKPD</t>
  </si>
  <si>
    <t>: DINAS KELAUTAN DAN PERIKANAN PROVINSI SUMATERA BARAT</t>
  </si>
  <si>
    <t>SASARAN STRATEGIS</t>
  </si>
  <si>
    <t>INDIKATOR KINERJA</t>
  </si>
  <si>
    <t>TARGET</t>
  </si>
  <si>
    <t>Keterangan</t>
  </si>
  <si>
    <t>Jumlah  Pendapatan Nelayan   (Rp/org/Th)</t>
  </si>
  <si>
    <t>33.600.000,-</t>
  </si>
  <si>
    <t>34.800.000,-</t>
  </si>
  <si>
    <t>36.000.000,-</t>
  </si>
  <si>
    <t>37.200.000,-</t>
  </si>
  <si>
    <t>38.400.000,-</t>
  </si>
  <si>
    <t>Jumlah Pendapatan pembudidaya ikan ( Rp/org/Th)</t>
  </si>
  <si>
    <t>40.800.000,-</t>
  </si>
  <si>
    <t>43.200.000,-</t>
  </si>
  <si>
    <t>45.000.000,-</t>
  </si>
  <si>
    <t>47.400.000,-</t>
  </si>
  <si>
    <t>49.800.000,-</t>
  </si>
  <si>
    <t>Persentase Kapal nelayan yang tidak melakukan Illegal Fishing ( %)</t>
  </si>
  <si>
    <t>Meningkatnya Pemasaran Hasil Perikanan</t>
  </si>
  <si>
    <t>Nilai Ekspor Hasil Perikanan (milyar)</t>
  </si>
  <si>
    <t>Tingkat Konsumsi Ikan ( Kg/kap/th)</t>
  </si>
  <si>
    <t>RENCANA AKSI PENCAPAIAN TARGET INDIKATOR KINERJA SASARAN TAHUN 2017</t>
  </si>
  <si>
    <t>B</t>
  </si>
  <si>
    <t>A</t>
  </si>
  <si>
    <t>Persentase capaian realisasi keuangan pengelolaan program/kegiatan tepat waktu sesuai dengan anggaran kas</t>
  </si>
  <si>
    <t>RENCANA KINERJA TAHUNAN TAHUN 2018</t>
  </si>
  <si>
    <t xml:space="preserve">Kepala Dinas </t>
  </si>
  <si>
    <t xml:space="preserve">  </t>
  </si>
  <si>
    <r>
      <t> </t>
    </r>
    <r>
      <rPr>
        <sz val="11"/>
        <color indexed="8"/>
        <rFont val="Maiandra GD"/>
        <family val="2"/>
      </rPr>
      <t xml:space="preserve"> </t>
    </r>
  </si>
  <si>
    <t>Ir. YOSMERI</t>
  </si>
  <si>
    <r>
      <t>Pembina Utama Madya</t>
    </r>
    <r>
      <rPr>
        <sz val="11"/>
        <color indexed="8"/>
        <rFont val="Maiandra GD"/>
        <family val="2"/>
      </rPr>
      <t xml:space="preserve"> </t>
    </r>
  </si>
  <si>
    <t>NIP. 196200105 198803 1005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</si>
</sst>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erlin Sans FB"/>
      <family val="2"/>
    </font>
    <font>
      <sz val="10"/>
      <name val="Maiandra GD"/>
      <family val="2"/>
    </font>
    <font>
      <sz val="11"/>
      <color indexed="8"/>
      <name val="Maiandra G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sz val="12"/>
      <color indexed="8"/>
      <name val="Berlin Sans FB"/>
      <family val="2"/>
    </font>
    <font>
      <sz val="11"/>
      <color indexed="10"/>
      <name val="Berlin Sans FB"/>
      <family val="2"/>
    </font>
    <font>
      <sz val="10"/>
      <color indexed="8"/>
      <name val="Maiandra GD"/>
      <family val="2"/>
    </font>
    <font>
      <b/>
      <sz val="10"/>
      <color indexed="8"/>
      <name val="Maiandra GD"/>
      <family val="2"/>
    </font>
    <font>
      <b/>
      <sz val="10"/>
      <color indexed="8"/>
      <name val="Symbol"/>
      <family val="1"/>
    </font>
    <font>
      <sz val="10"/>
      <color indexed="8"/>
      <name val="Calibri"/>
      <family val="2"/>
    </font>
    <font>
      <sz val="9"/>
      <color indexed="8"/>
      <name val="Maiandra GD"/>
      <family val="2"/>
    </font>
    <font>
      <b/>
      <sz val="11"/>
      <color indexed="8"/>
      <name val="Maiandra GD"/>
      <family val="2"/>
    </font>
    <font>
      <b/>
      <sz val="10.5"/>
      <color indexed="8"/>
      <name val="Maiandra GD"/>
      <family val="2"/>
    </font>
    <font>
      <sz val="10.5"/>
      <color indexed="8"/>
      <name val="Maiandra GD"/>
      <family val="2"/>
    </font>
    <font>
      <sz val="10.5"/>
      <color indexed="8"/>
      <name val="Calibri"/>
      <family val="2"/>
    </font>
    <font>
      <b/>
      <sz val="14"/>
      <color indexed="8"/>
      <name val="Maiandra GD"/>
      <family val="2"/>
    </font>
    <font>
      <b/>
      <sz val="16"/>
      <color indexed="8"/>
      <name val="Berlin Sans FB"/>
      <family val="2"/>
    </font>
    <font>
      <sz val="14"/>
      <color indexed="8"/>
      <name val="Berlin Sans FB"/>
      <family val="0"/>
    </font>
    <font>
      <sz val="10"/>
      <color indexed="10"/>
      <name val="Berlin Sans FB"/>
      <family val="0"/>
    </font>
    <font>
      <sz val="10"/>
      <color indexed="8"/>
      <name val="Berlin Sans FB"/>
      <family val="0"/>
    </font>
    <font>
      <sz val="11"/>
      <color indexed="8"/>
      <name val="Berlin Sans FB"/>
      <family val="0"/>
    </font>
    <font>
      <sz val="10.5"/>
      <color indexed="8"/>
      <name val="Berlin Sans FB"/>
      <family val="0"/>
    </font>
    <font>
      <sz val="10.5"/>
      <color indexed="10"/>
      <name val="Berlin Sans FB"/>
      <family val="0"/>
    </font>
    <font>
      <sz val="12"/>
      <color indexed="8"/>
      <name val="Calibri"/>
      <family val="0"/>
    </font>
    <font>
      <sz val="12"/>
      <color indexed="10"/>
      <name val="Calibri"/>
      <family val="0"/>
    </font>
    <font>
      <sz val="12"/>
      <color indexed="10"/>
      <name val="Berlin Sans FB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sz val="12"/>
      <color rgb="FF000000"/>
      <name val="Berlin Sans FB"/>
      <family val="2"/>
    </font>
    <font>
      <sz val="11"/>
      <color rgb="FFFF0000"/>
      <name val="Berlin Sans FB"/>
      <family val="2"/>
    </font>
    <font>
      <sz val="10"/>
      <color theme="1"/>
      <name val="Maiandra GD"/>
      <family val="2"/>
    </font>
    <font>
      <b/>
      <sz val="10"/>
      <color theme="1"/>
      <name val="Maiandra GD"/>
      <family val="2"/>
    </font>
    <font>
      <b/>
      <sz val="10"/>
      <color theme="1"/>
      <name val="Symbol"/>
      <family val="1"/>
    </font>
    <font>
      <sz val="10"/>
      <color theme="1"/>
      <name val="Calibri"/>
      <family val="2"/>
    </font>
    <font>
      <sz val="9"/>
      <color theme="1"/>
      <name val="Maiandra GD"/>
      <family val="2"/>
    </font>
    <font>
      <b/>
      <sz val="11"/>
      <color theme="1"/>
      <name val="Maiandra GD"/>
      <family val="2"/>
    </font>
    <font>
      <sz val="11"/>
      <color theme="1"/>
      <name val="Maiandra GD"/>
      <family val="2"/>
    </font>
    <font>
      <b/>
      <sz val="10.5"/>
      <color theme="1"/>
      <name val="Maiandra GD"/>
      <family val="2"/>
    </font>
    <font>
      <sz val="10.5"/>
      <color theme="1"/>
      <name val="Maiandra GD"/>
      <family val="2"/>
    </font>
    <font>
      <sz val="11"/>
      <color rgb="FF000000"/>
      <name val="Maiandra GD"/>
      <family val="2"/>
    </font>
    <font>
      <sz val="10.5"/>
      <color theme="1"/>
      <name val="Calibri"/>
      <family val="2"/>
    </font>
    <font>
      <b/>
      <sz val="11"/>
      <color rgb="FF000000"/>
      <name val="Maiandra GD"/>
      <family val="2"/>
    </font>
    <font>
      <b/>
      <sz val="14"/>
      <color theme="1"/>
      <name val="Maiandra GD"/>
      <family val="2"/>
    </font>
    <font>
      <b/>
      <sz val="16"/>
      <color theme="1"/>
      <name val="Berlin Sans F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double"/>
      <top style="hair"/>
      <bottom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double"/>
      <bottom style="medium">
        <color rgb="FF000000"/>
      </bottom>
    </border>
    <border>
      <left style="thin"/>
      <right style="thin"/>
      <top style="hair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medium">
        <color rgb="FF000000"/>
      </bottom>
    </border>
    <border>
      <left/>
      <right/>
      <top style="double"/>
      <bottom style="medium">
        <color rgb="FF000000"/>
      </bottom>
    </border>
    <border>
      <left/>
      <right style="thin"/>
      <top style="double"/>
      <bottom style="medium">
        <color rgb="FF000000"/>
      </bottom>
    </border>
    <border>
      <left style="thin"/>
      <right style="double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6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63" fillId="0" borderId="0" xfId="0" applyFont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vertical="top"/>
    </xf>
    <xf numFmtId="0" fontId="63" fillId="0" borderId="12" xfId="0" applyFont="1" applyBorder="1" applyAlignment="1">
      <alignment horizontal="center" vertical="top"/>
    </xf>
    <xf numFmtId="0" fontId="63" fillId="0" borderId="13" xfId="0" applyFont="1" applyBorder="1" applyAlignment="1">
      <alignment vertical="top"/>
    </xf>
    <xf numFmtId="0" fontId="63" fillId="0" borderId="0" xfId="0" applyFont="1" applyAlignment="1">
      <alignment/>
    </xf>
    <xf numFmtId="0" fontId="63" fillId="0" borderId="14" xfId="0" applyFont="1" applyBorder="1" applyAlignment="1">
      <alignment horizontal="justify" vertical="top" wrapText="1"/>
    </xf>
    <xf numFmtId="0" fontId="63" fillId="0" borderId="15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justify" vertical="top" wrapText="1"/>
    </xf>
    <xf numFmtId="0" fontId="63" fillId="0" borderId="14" xfId="0" applyFont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 vertical="top" wrapText="1"/>
    </xf>
    <xf numFmtId="0" fontId="63" fillId="0" borderId="0" xfId="0" applyFont="1" applyAlignment="1">
      <alignment horizontal="justify" vertical="top" wrapText="1"/>
    </xf>
    <xf numFmtId="9" fontId="63" fillId="0" borderId="14" xfId="0" applyNumberFormat="1" applyFont="1" applyBorder="1" applyAlignment="1">
      <alignment horizontal="center" vertical="top" wrapText="1"/>
    </xf>
    <xf numFmtId="9" fontId="66" fillId="0" borderId="14" xfId="0" applyNumberFormat="1" applyFont="1" applyBorder="1" applyAlignment="1">
      <alignment horizontal="center" vertical="top" wrapText="1"/>
    </xf>
    <xf numFmtId="0" fontId="63" fillId="0" borderId="14" xfId="0" applyFont="1" applyFill="1" applyBorder="1" applyAlignment="1">
      <alignment horizontal="justify" vertical="top" wrapText="1"/>
    </xf>
    <xf numFmtId="0" fontId="63" fillId="0" borderId="15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justify" vertical="top" wrapText="1"/>
    </xf>
    <xf numFmtId="0" fontId="63" fillId="0" borderId="0" xfId="0" applyFont="1" applyFill="1" applyAlignment="1">
      <alignment horizontal="justify" vertical="top" wrapText="1"/>
    </xf>
    <xf numFmtId="41" fontId="63" fillId="0" borderId="14" xfId="43" applyFont="1" applyBorder="1" applyAlignment="1">
      <alignment horizontal="justify" vertical="top" wrapText="1"/>
    </xf>
    <xf numFmtId="0" fontId="63" fillId="0" borderId="14" xfId="43" applyNumberFormat="1" applyFont="1" applyBorder="1" applyAlignment="1">
      <alignment horizontal="left" vertical="top" wrapText="1"/>
    </xf>
    <xf numFmtId="10" fontId="63" fillId="0" borderId="14" xfId="0" applyNumberFormat="1" applyFont="1" applyBorder="1" applyAlignment="1">
      <alignment horizontal="center" vertical="top" wrapText="1"/>
    </xf>
    <xf numFmtId="164" fontId="63" fillId="0" borderId="14" xfId="43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/>
    </xf>
    <xf numFmtId="0" fontId="67" fillId="0" borderId="14" xfId="0" applyFont="1" applyBorder="1" applyAlignment="1">
      <alignment horizontal="justify" vertical="top" wrapText="1"/>
    </xf>
    <xf numFmtId="0" fontId="63" fillId="0" borderId="17" xfId="0" applyFont="1" applyBorder="1" applyAlignment="1">
      <alignment horizontal="justify" vertical="top" wrapText="1"/>
    </xf>
    <xf numFmtId="0" fontId="63" fillId="0" borderId="18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justify" vertical="top" wrapText="1"/>
    </xf>
    <xf numFmtId="0" fontId="6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3" fillId="0" borderId="20" xfId="0" applyFont="1" applyBorder="1" applyAlignment="1">
      <alignment vertical="top"/>
    </xf>
    <xf numFmtId="0" fontId="63" fillId="0" borderId="21" xfId="0" applyFont="1" applyBorder="1" applyAlignment="1">
      <alignment vertical="top"/>
    </xf>
    <xf numFmtId="0" fontId="63" fillId="0" borderId="22" xfId="0" applyFont="1" applyBorder="1" applyAlignment="1">
      <alignment horizontal="justify" vertical="top" wrapText="1"/>
    </xf>
    <xf numFmtId="0" fontId="63" fillId="0" borderId="23" xfId="0" applyFont="1" applyBorder="1" applyAlignment="1">
      <alignment horizontal="justify" vertical="top" wrapText="1"/>
    </xf>
    <xf numFmtId="10" fontId="63" fillId="0" borderId="14" xfId="0" applyNumberFormat="1" applyFont="1" applyFill="1" applyBorder="1" applyAlignment="1">
      <alignment horizontal="center" vertical="top" wrapText="1"/>
    </xf>
    <xf numFmtId="0" fontId="63" fillId="0" borderId="22" xfId="0" applyFont="1" applyFill="1" applyBorder="1" applyAlignment="1">
      <alignment horizontal="justify" vertical="top" wrapText="1"/>
    </xf>
    <xf numFmtId="0" fontId="63" fillId="0" borderId="23" xfId="0" applyFont="1" applyFill="1" applyBorder="1" applyAlignment="1">
      <alignment horizontal="justify" vertical="top" wrapText="1"/>
    </xf>
    <xf numFmtId="41" fontId="63" fillId="0" borderId="0" xfId="43" applyFont="1" applyAlignment="1">
      <alignment horizontal="justify" vertical="top" wrapText="1"/>
    </xf>
    <xf numFmtId="0" fontId="3" fillId="0" borderId="16" xfId="0" applyFont="1" applyBorder="1" applyAlignment="1">
      <alignment horizontal="justify" vertical="top"/>
    </xf>
    <xf numFmtId="0" fontId="67" fillId="0" borderId="23" xfId="0" applyFont="1" applyBorder="1" applyAlignment="1">
      <alignment horizontal="justify" vertical="top" wrapText="1"/>
    </xf>
    <xf numFmtId="0" fontId="63" fillId="0" borderId="24" xfId="0" applyFont="1" applyBorder="1" applyAlignment="1">
      <alignment horizontal="justify" vertical="top" wrapText="1"/>
    </xf>
    <xf numFmtId="0" fontId="63" fillId="0" borderId="25" xfId="0" applyFont="1" applyBorder="1" applyAlignment="1">
      <alignment horizontal="justify" vertical="top" wrapText="1"/>
    </xf>
    <xf numFmtId="0" fontId="63" fillId="0" borderId="26" xfId="0" applyFont="1" applyBorder="1" applyAlignment="1">
      <alignment horizontal="center" vertical="top" wrapText="1"/>
    </xf>
    <xf numFmtId="0" fontId="63" fillId="0" borderId="27" xfId="0" applyFont="1" applyBorder="1" applyAlignment="1">
      <alignment horizontal="justify" vertical="top" wrapText="1"/>
    </xf>
    <xf numFmtId="0" fontId="63" fillId="0" borderId="28" xfId="0" applyFont="1" applyBorder="1" applyAlignment="1">
      <alignment horizontal="justify" vertical="top" wrapText="1"/>
    </xf>
    <xf numFmtId="0" fontId="68" fillId="0" borderId="0" xfId="0" applyFont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70" fillId="34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1" fillId="0" borderId="30" xfId="0" applyFont="1" applyBorder="1" applyAlignment="1">
      <alignment horizontal="center" vertical="top" wrapText="1"/>
    </xf>
    <xf numFmtId="0" fontId="71" fillId="0" borderId="29" xfId="0" applyFont="1" applyBorder="1" applyAlignment="1">
      <alignment vertical="top" wrapText="1"/>
    </xf>
    <xf numFmtId="0" fontId="71" fillId="0" borderId="31" xfId="0" applyFont="1" applyBorder="1" applyAlignment="1">
      <alignment horizontal="center" vertical="top" wrapText="1"/>
    </xf>
    <xf numFmtId="0" fontId="71" fillId="0" borderId="32" xfId="0" applyFont="1" applyBorder="1" applyAlignment="1">
      <alignment horizontal="justify" vertical="top" wrapText="1"/>
    </xf>
    <xf numFmtId="0" fontId="71" fillId="0" borderId="29" xfId="0" applyFont="1" applyBorder="1" applyAlignment="1">
      <alignment horizontal="center" vertical="top" wrapText="1"/>
    </xf>
    <xf numFmtId="0" fontId="71" fillId="0" borderId="33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71" fillId="0" borderId="20" xfId="0" applyFont="1" applyBorder="1" applyAlignment="1">
      <alignment horizontal="center" vertical="top" wrapText="1"/>
    </xf>
    <xf numFmtId="0" fontId="71" fillId="0" borderId="11" xfId="0" applyFont="1" applyBorder="1" applyAlignment="1">
      <alignment horizontal="justify" vertical="top" wrapText="1"/>
    </xf>
    <xf numFmtId="0" fontId="71" fillId="0" borderId="15" xfId="0" applyFont="1" applyBorder="1" applyAlignment="1">
      <alignment horizontal="center" vertical="top" wrapText="1"/>
    </xf>
    <xf numFmtId="0" fontId="71" fillId="0" borderId="16" xfId="0" applyFont="1" applyBorder="1" applyAlignment="1">
      <alignment horizontal="justify" vertical="top" wrapText="1"/>
    </xf>
    <xf numFmtId="3" fontId="71" fillId="0" borderId="14" xfId="0" applyNumberFormat="1" applyFont="1" applyBorder="1" applyAlignment="1">
      <alignment horizontal="center" vertical="top" wrapText="1"/>
    </xf>
    <xf numFmtId="0" fontId="71" fillId="0" borderId="14" xfId="0" applyFont="1" applyBorder="1" applyAlignment="1">
      <alignment horizontal="center" vertical="top" wrapText="1"/>
    </xf>
    <xf numFmtId="0" fontId="71" fillId="0" borderId="23" xfId="0" applyFont="1" applyBorder="1" applyAlignment="1">
      <alignment horizontal="center" vertical="top" wrapText="1"/>
    </xf>
    <xf numFmtId="0" fontId="71" fillId="0" borderId="11" xfId="0" applyFont="1" applyBorder="1" applyAlignment="1">
      <alignment vertical="top" wrapText="1"/>
    </xf>
    <xf numFmtId="0" fontId="71" fillId="0" borderId="34" xfId="0" applyFont="1" applyBorder="1" applyAlignment="1">
      <alignment horizontal="center" vertical="top" wrapText="1"/>
    </xf>
    <xf numFmtId="0" fontId="71" fillId="0" borderId="35" xfId="0" applyFont="1" applyBorder="1" applyAlignment="1">
      <alignment horizontal="justify" vertical="top" wrapText="1"/>
    </xf>
    <xf numFmtId="0" fontId="71" fillId="0" borderId="36" xfId="0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71" fillId="0" borderId="13" xfId="0" applyFont="1" applyBorder="1" applyAlignment="1">
      <alignment horizontal="justify" vertical="top" wrapText="1"/>
    </xf>
    <xf numFmtId="0" fontId="71" fillId="0" borderId="21" xfId="0" applyFont="1" applyBorder="1" applyAlignment="1">
      <alignment horizontal="center" vertical="top" wrapText="1"/>
    </xf>
    <xf numFmtId="0" fontId="71" fillId="0" borderId="37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justify" vertical="top" wrapText="1"/>
    </xf>
    <xf numFmtId="0" fontId="71" fillId="0" borderId="38" xfId="0" applyFont="1" applyBorder="1" applyAlignment="1">
      <alignment horizontal="center" vertical="top" wrapText="1"/>
    </xf>
    <xf numFmtId="0" fontId="71" fillId="0" borderId="39" xfId="0" applyFont="1" applyBorder="1" applyAlignment="1">
      <alignment horizontal="justify" vertical="top" wrapText="1"/>
    </xf>
    <xf numFmtId="9" fontId="71" fillId="0" borderId="10" xfId="0" applyNumberFormat="1" applyFont="1" applyBorder="1" applyAlignment="1">
      <alignment horizontal="center" vertical="top" wrapText="1"/>
    </xf>
    <xf numFmtId="9" fontId="71" fillId="0" borderId="40" xfId="0" applyNumberFormat="1" applyFont="1" applyBorder="1" applyAlignment="1">
      <alignment horizontal="center" vertical="top" wrapText="1"/>
    </xf>
    <xf numFmtId="2" fontId="71" fillId="0" borderId="34" xfId="0" applyNumberFormat="1" applyFont="1" applyBorder="1" applyAlignment="1">
      <alignment horizontal="center" vertical="top" wrapText="1"/>
    </xf>
    <xf numFmtId="0" fontId="71" fillId="0" borderId="24" xfId="0" applyFont="1" applyBorder="1" applyAlignment="1">
      <alignment horizontal="center" vertical="top" wrapText="1"/>
    </xf>
    <xf numFmtId="0" fontId="71" fillId="0" borderId="25" xfId="0" applyFont="1" applyBorder="1" applyAlignment="1">
      <alignment horizontal="justify" vertical="top" wrapText="1"/>
    </xf>
    <xf numFmtId="0" fontId="71" fillId="0" borderId="26" xfId="0" applyFont="1" applyBorder="1" applyAlignment="1">
      <alignment horizontal="center" vertical="top" wrapText="1"/>
    </xf>
    <xf numFmtId="0" fontId="71" fillId="0" borderId="27" xfId="0" applyFont="1" applyBorder="1" applyAlignment="1">
      <alignment horizontal="justify" vertical="top" wrapText="1"/>
    </xf>
    <xf numFmtId="0" fontId="71" fillId="0" borderId="28" xfId="0" applyFont="1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72" fillId="0" borderId="0" xfId="0" applyFont="1" applyAlignment="1">
      <alignment/>
    </xf>
    <xf numFmtId="3" fontId="63" fillId="0" borderId="14" xfId="0" applyNumberFormat="1" applyFont="1" applyFill="1" applyBorder="1" applyAlignment="1">
      <alignment horizontal="center" vertical="top" wrapText="1"/>
    </xf>
    <xf numFmtId="41" fontId="63" fillId="0" borderId="14" xfId="43" applyFont="1" applyFill="1" applyBorder="1" applyAlignment="1">
      <alignment horizontal="center" vertical="top" wrapText="1"/>
    </xf>
    <xf numFmtId="0" fontId="71" fillId="0" borderId="20" xfId="0" applyFont="1" applyBorder="1" applyAlignment="1">
      <alignment horizontal="center" vertical="top" wrapText="1"/>
    </xf>
    <xf numFmtId="0" fontId="71" fillId="0" borderId="11" xfId="0" applyFont="1" applyBorder="1" applyAlignment="1">
      <alignment horizontal="justify" vertical="top" wrapText="1"/>
    </xf>
    <xf numFmtId="0" fontId="71" fillId="0" borderId="20" xfId="0" applyFont="1" applyBorder="1" applyAlignment="1">
      <alignment horizontal="center" vertical="top" wrapText="1"/>
    </xf>
    <xf numFmtId="0" fontId="71" fillId="0" borderId="11" xfId="0" applyFont="1" applyBorder="1" applyAlignment="1">
      <alignment horizontal="justify" vertical="top" wrapText="1"/>
    </xf>
    <xf numFmtId="0" fontId="70" fillId="34" borderId="41" xfId="0" applyFont="1" applyFill="1" applyBorder="1" applyAlignment="1">
      <alignment horizontal="center" vertical="center" wrapText="1"/>
    </xf>
    <xf numFmtId="0" fontId="70" fillId="34" borderId="42" xfId="0" applyFont="1" applyFill="1" applyBorder="1" applyAlignment="1">
      <alignment horizontal="center" vertical="center" wrapText="1"/>
    </xf>
    <xf numFmtId="2" fontId="71" fillId="0" borderId="12" xfId="0" applyNumberFormat="1" applyFont="1" applyBorder="1" applyAlignment="1">
      <alignment horizontal="center" vertical="top" wrapText="1"/>
    </xf>
    <xf numFmtId="0" fontId="71" fillId="0" borderId="43" xfId="0" applyFont="1" applyBorder="1" applyAlignment="1">
      <alignment horizontal="center" vertical="top" wrapText="1"/>
    </xf>
    <xf numFmtId="0" fontId="71" fillId="0" borderId="17" xfId="0" applyFont="1" applyBorder="1" applyAlignment="1">
      <alignment horizontal="justify" vertical="top" wrapText="1"/>
    </xf>
    <xf numFmtId="0" fontId="71" fillId="0" borderId="18" xfId="0" applyFont="1" applyBorder="1" applyAlignment="1">
      <alignment horizontal="center" vertical="top" wrapText="1"/>
    </xf>
    <xf numFmtId="0" fontId="71" fillId="0" borderId="19" xfId="0" applyFont="1" applyBorder="1" applyAlignment="1">
      <alignment horizontal="justify" vertical="top" wrapText="1"/>
    </xf>
    <xf numFmtId="2" fontId="71" fillId="0" borderId="18" xfId="0" applyNumberFormat="1" applyFont="1" applyBorder="1" applyAlignment="1">
      <alignment horizontal="center" vertical="top" wrapText="1"/>
    </xf>
    <xf numFmtId="0" fontId="71" fillId="0" borderId="44" xfId="0" applyFont="1" applyBorder="1" applyAlignment="1">
      <alignment horizontal="center" vertical="top" wrapText="1"/>
    </xf>
    <xf numFmtId="0" fontId="71" fillId="0" borderId="20" xfId="0" applyFont="1" applyBorder="1" applyAlignment="1" quotePrefix="1">
      <alignment horizontal="center" vertical="top" wrapText="1"/>
    </xf>
    <xf numFmtId="0" fontId="71" fillId="0" borderId="12" xfId="0" applyFont="1" applyBorder="1" applyAlignment="1" quotePrefix="1">
      <alignment horizontal="center" vertical="top" wrapText="1"/>
    </xf>
    <xf numFmtId="0" fontId="73" fillId="0" borderId="12" xfId="0" applyFont="1" applyBorder="1" applyAlignment="1">
      <alignment horizontal="center" vertical="top" wrapText="1"/>
    </xf>
    <xf numFmtId="0" fontId="70" fillId="34" borderId="45" xfId="0" applyFont="1" applyFill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top" wrapText="1"/>
    </xf>
    <xf numFmtId="0" fontId="71" fillId="0" borderId="11" xfId="0" applyFont="1" applyBorder="1" applyAlignment="1">
      <alignment horizontal="center" vertical="top" wrapText="1"/>
    </xf>
    <xf numFmtId="0" fontId="71" fillId="0" borderId="17" xfId="0" applyFont="1" applyBorder="1" applyAlignment="1">
      <alignment horizontal="center" vertical="top" wrapText="1"/>
    </xf>
    <xf numFmtId="0" fontId="73" fillId="0" borderId="11" xfId="0" applyFont="1" applyBorder="1" applyAlignment="1">
      <alignment horizontal="center" vertical="top" wrapText="1"/>
    </xf>
    <xf numFmtId="0" fontId="71" fillId="0" borderId="25" xfId="0" applyFont="1" applyBorder="1" applyAlignment="1">
      <alignment horizontal="center" vertical="top" wrapText="1"/>
    </xf>
    <xf numFmtId="0" fontId="7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1" fillId="0" borderId="29" xfId="0" applyFont="1" applyBorder="1" applyAlignment="1">
      <alignment horizontal="left" vertical="top" wrapText="1"/>
    </xf>
    <xf numFmtId="0" fontId="71" fillId="0" borderId="11" xfId="0" applyFont="1" applyBorder="1" applyAlignment="1">
      <alignment horizontal="left" vertical="top" wrapText="1"/>
    </xf>
    <xf numFmtId="0" fontId="71" fillId="0" borderId="13" xfId="0" applyFont="1" applyBorder="1" applyAlignment="1">
      <alignment horizontal="left" vertical="top" wrapText="1"/>
    </xf>
    <xf numFmtId="0" fontId="71" fillId="0" borderId="20" xfId="0" applyFont="1" applyBorder="1" applyAlignment="1">
      <alignment horizontal="center" vertical="top" wrapText="1"/>
    </xf>
    <xf numFmtId="0" fontId="71" fillId="0" borderId="11" xfId="0" applyFont="1" applyBorder="1" applyAlignment="1">
      <alignment horizontal="justify" vertical="top" wrapText="1"/>
    </xf>
    <xf numFmtId="0" fontId="75" fillId="0" borderId="0" xfId="0" applyFont="1" applyAlignment="1">
      <alignment horizontal="center"/>
    </xf>
    <xf numFmtId="0" fontId="70" fillId="34" borderId="41" xfId="0" applyFont="1" applyFill="1" applyBorder="1" applyAlignment="1">
      <alignment horizontal="center" vertical="center" wrapText="1"/>
    </xf>
    <xf numFmtId="0" fontId="70" fillId="34" borderId="43" xfId="0" applyFont="1" applyFill="1" applyBorder="1" applyAlignment="1">
      <alignment horizontal="center" vertical="center" wrapText="1"/>
    </xf>
    <xf numFmtId="0" fontId="70" fillId="34" borderId="42" xfId="0" applyFont="1" applyFill="1" applyBorder="1" applyAlignment="1">
      <alignment horizontal="center" vertical="center" wrapText="1"/>
    </xf>
    <xf numFmtId="0" fontId="70" fillId="34" borderId="17" xfId="0" applyFont="1" applyFill="1" applyBorder="1" applyAlignment="1">
      <alignment horizontal="center" vertical="center" wrapText="1"/>
    </xf>
    <xf numFmtId="0" fontId="70" fillId="34" borderId="47" xfId="0" applyFont="1" applyFill="1" applyBorder="1" applyAlignment="1">
      <alignment horizontal="center" vertical="center" wrapText="1"/>
    </xf>
    <xf numFmtId="0" fontId="70" fillId="34" borderId="48" xfId="0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70" fillId="34" borderId="49" xfId="0" applyFont="1" applyFill="1" applyBorder="1" applyAlignment="1">
      <alignment horizontal="center" vertical="center" wrapText="1"/>
    </xf>
    <xf numFmtId="0" fontId="70" fillId="34" borderId="50" xfId="0" applyFont="1" applyFill="1" applyBorder="1" applyAlignment="1">
      <alignment horizontal="center" vertical="center" wrapText="1"/>
    </xf>
    <xf numFmtId="0" fontId="70" fillId="34" borderId="51" xfId="0" applyFont="1" applyFill="1" applyBorder="1" applyAlignment="1">
      <alignment horizontal="center" vertical="center" wrapText="1"/>
    </xf>
    <xf numFmtId="0" fontId="70" fillId="34" borderId="52" xfId="0" applyFont="1" applyFill="1" applyBorder="1" applyAlignment="1">
      <alignment horizontal="center" vertical="center" wrapText="1"/>
    </xf>
    <xf numFmtId="0" fontId="70" fillId="34" borderId="44" xfId="0" applyFont="1" applyFill="1" applyBorder="1" applyAlignment="1">
      <alignment horizontal="center" vertical="center" wrapText="1"/>
    </xf>
    <xf numFmtId="0" fontId="64" fillId="33" borderId="53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54" xfId="0" applyFont="1" applyFill="1" applyBorder="1" applyAlignment="1">
      <alignment horizontal="center" vertical="center" wrapText="1"/>
    </xf>
    <xf numFmtId="0" fontId="64" fillId="33" borderId="4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4" fillId="33" borderId="55" xfId="0" applyFont="1" applyFill="1" applyBorder="1" applyAlignment="1">
      <alignment horizontal="center" vertical="center" wrapText="1"/>
    </xf>
    <xf numFmtId="0" fontId="64" fillId="33" borderId="37" xfId="0" applyFont="1" applyFill="1" applyBorder="1" applyAlignment="1">
      <alignment horizontal="center" vertical="center" wrapText="1"/>
    </xf>
    <xf numFmtId="0" fontId="64" fillId="33" borderId="47" xfId="0" applyFont="1" applyFill="1" applyBorder="1" applyAlignment="1">
      <alignment horizontal="center" vertical="center" wrapText="1"/>
    </xf>
    <xf numFmtId="0" fontId="64" fillId="33" borderId="48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31" xfId="0" applyFont="1" applyFill="1" applyBorder="1" applyAlignment="1">
      <alignment horizontal="center" vertical="center" wrapText="1"/>
    </xf>
    <xf numFmtId="0" fontId="64" fillId="33" borderId="32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7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21</xdr:row>
      <xdr:rowOff>9525</xdr:rowOff>
    </xdr:from>
    <xdr:to>
      <xdr:col>10</xdr:col>
      <xdr:colOff>866775</xdr:colOff>
      <xdr:row>29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77200" y="6048375"/>
          <a:ext cx="3600450" cy="1533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Kepala Dinas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Ir. YOSMERI
</a:t>
          </a:r>
          <a:r>
            <a:rPr lang="en-US" cap="none" sz="1100" b="1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Pembina Utama Madya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NIP. 196200105 198803 1005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676275</xdr:colOff>
      <xdr:row>15</xdr:row>
      <xdr:rowOff>152400</xdr:rowOff>
    </xdr:from>
    <xdr:to>
      <xdr:col>17</xdr:col>
      <xdr:colOff>361950</xdr:colOff>
      <xdr:row>21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34325" y="7277100"/>
          <a:ext cx="33623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Kepala Dinas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Ir. YOSMERI
</a:t>
          </a:r>
          <a:r>
            <a:rPr lang="en-US" cap="none" sz="1100" b="1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Pembina Utama Madya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NIP. 196200105 198803 1005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781050</xdr:colOff>
      <xdr:row>64</xdr:row>
      <xdr:rowOff>114300</xdr:rowOff>
    </xdr:from>
    <xdr:to>
      <xdr:col>17</xdr:col>
      <xdr:colOff>390525</xdr:colOff>
      <xdr:row>72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48950" y="50492025"/>
          <a:ext cx="287655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Kepala Dinas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Ir. YOSMERI
</a:t>
          </a:r>
          <a:r>
            <a:rPr lang="en-US" cap="none" sz="1100" b="1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Pembina Utama Madya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NIP. 196200105 198803 1005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1</xdr:row>
      <xdr:rowOff>152400</xdr:rowOff>
    </xdr:from>
    <xdr:to>
      <xdr:col>12</xdr:col>
      <xdr:colOff>323850</xdr:colOff>
      <xdr:row>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24850" y="342900"/>
          <a:ext cx="23717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Pendapatan pelaku usaha  perikanan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Pendapatan nelayan :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....Rp/org/th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2. Pendapatan pembudidaya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ikan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'......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Rp/org/thn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6</xdr:col>
      <xdr:colOff>1552575</xdr:colOff>
      <xdr:row>48</xdr:row>
      <xdr:rowOff>114300</xdr:rowOff>
    </xdr:from>
    <xdr:to>
      <xdr:col>10</xdr:col>
      <xdr:colOff>9525</xdr:colOff>
      <xdr:row>56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53100" y="9363075"/>
          <a:ext cx="3409950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Terwujudnya  pemanfaatan sumber daya kelautan dan perikanan (SDKP) yang berkelanjutan</a:t>
          </a:r>
          <a:r>
            <a:rPr lang="en-US" cap="none" sz="14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Persentase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kapal nelayan yang tidak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 melakukan illegal fishing: ....     %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5</xdr:col>
      <xdr:colOff>161925</xdr:colOff>
      <xdr:row>10</xdr:row>
      <xdr:rowOff>95250</xdr:rowOff>
    </xdr:from>
    <xdr:to>
      <xdr:col>6</xdr:col>
      <xdr:colOff>581025</xdr:colOff>
      <xdr:row>17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05100" y="2105025"/>
          <a:ext cx="207645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Produksi Perikanan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Produksi Perikanan tangkap :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  ...  ton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2. Produksi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Perikanan Budidaya :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 ....  ton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20</xdr:col>
      <xdr:colOff>257175</xdr:colOff>
      <xdr:row>11</xdr:row>
      <xdr:rowOff>28575</xdr:rowOff>
    </xdr:from>
    <xdr:to>
      <xdr:col>23</xdr:col>
      <xdr:colOff>571500</xdr:colOff>
      <xdr:row>17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506700" y="2228850"/>
          <a:ext cx="21431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Berkembangnya Usaha Perikanan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Penambahan unit usaha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: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 ......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unit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0</xdr:col>
      <xdr:colOff>104775</xdr:colOff>
      <xdr:row>19</xdr:row>
      <xdr:rowOff>9525</xdr:rowOff>
    </xdr:from>
    <xdr:to>
      <xdr:col>2</xdr:col>
      <xdr:colOff>504825</xdr:colOff>
      <xdr:row>31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4775" y="3733800"/>
          <a:ext cx="11144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ketersediaan benih ikan bermutu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Produksi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benih ikan  air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tawar bermutu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....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ekor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2.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Produksi benih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ikan laut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bermutu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: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e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kor</a:t>
          </a:r>
        </a:p>
      </xdr:txBody>
    </xdr:sp>
    <xdr:clientData/>
  </xdr:twoCellAnchor>
  <xdr:twoCellAnchor>
    <xdr:from>
      <xdr:col>2</xdr:col>
      <xdr:colOff>571500</xdr:colOff>
      <xdr:row>19</xdr:row>
      <xdr:rowOff>66675</xdr:rowOff>
    </xdr:from>
    <xdr:to>
      <xdr:col>5</xdr:col>
      <xdr:colOff>171450</xdr:colOff>
      <xdr:row>31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85875" y="3790950"/>
          <a:ext cx="142875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 sarana prasarana perikanan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pakan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yang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disediakan:  ...kg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2. J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sarana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penangkapan : .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....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unit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3.  Jumlah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fasilitas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pelabuhan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perikanan  y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an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g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memadai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: ...unit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4. J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sarpras BBI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dan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BBIP : ..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.unit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1</xdr:col>
      <xdr:colOff>533400</xdr:colOff>
      <xdr:row>17</xdr:row>
      <xdr:rowOff>76200</xdr:rowOff>
    </xdr:from>
    <xdr:to>
      <xdr:col>5</xdr:col>
      <xdr:colOff>1200150</xdr:colOff>
      <xdr:row>19</xdr:row>
      <xdr:rowOff>9525</xdr:rowOff>
    </xdr:to>
    <xdr:sp>
      <xdr:nvSpPr>
        <xdr:cNvPr id="7" name="Straight Arrow Connector 7"/>
        <xdr:cNvSpPr>
          <a:spLocks/>
        </xdr:cNvSpPr>
      </xdr:nvSpPr>
      <xdr:spPr>
        <a:xfrm rot="5400000">
          <a:off x="638175" y="3419475"/>
          <a:ext cx="3105150" cy="3143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76200</xdr:rowOff>
    </xdr:from>
    <xdr:to>
      <xdr:col>5</xdr:col>
      <xdr:colOff>1200150</xdr:colOff>
      <xdr:row>19</xdr:row>
      <xdr:rowOff>66675</xdr:rowOff>
    </xdr:to>
    <xdr:sp>
      <xdr:nvSpPr>
        <xdr:cNvPr id="8" name="Straight Arrow Connector 8"/>
        <xdr:cNvSpPr>
          <a:spLocks/>
        </xdr:cNvSpPr>
      </xdr:nvSpPr>
      <xdr:spPr>
        <a:xfrm rot="5400000">
          <a:off x="2000250" y="3419475"/>
          <a:ext cx="1743075" cy="3714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1200150</xdr:colOff>
      <xdr:row>17</xdr:row>
      <xdr:rowOff>76200</xdr:rowOff>
    </xdr:from>
    <xdr:to>
      <xdr:col>6</xdr:col>
      <xdr:colOff>771525</xdr:colOff>
      <xdr:row>19</xdr:row>
      <xdr:rowOff>85725</xdr:rowOff>
    </xdr:to>
    <xdr:sp>
      <xdr:nvSpPr>
        <xdr:cNvPr id="9" name="Straight Arrow Connector 9"/>
        <xdr:cNvSpPr>
          <a:spLocks/>
        </xdr:cNvSpPr>
      </xdr:nvSpPr>
      <xdr:spPr>
        <a:xfrm rot="16200000" flipH="1">
          <a:off x="3743325" y="3419475"/>
          <a:ext cx="1228725" cy="390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371475</xdr:colOff>
      <xdr:row>16</xdr:row>
      <xdr:rowOff>95250</xdr:rowOff>
    </xdr:from>
    <xdr:to>
      <xdr:col>10</xdr:col>
      <xdr:colOff>390525</xdr:colOff>
      <xdr:row>19</xdr:row>
      <xdr:rowOff>161925</xdr:rowOff>
    </xdr:to>
    <xdr:sp>
      <xdr:nvSpPr>
        <xdr:cNvPr id="10" name="Straight Arrow Connector 10"/>
        <xdr:cNvSpPr>
          <a:spLocks/>
        </xdr:cNvSpPr>
      </xdr:nvSpPr>
      <xdr:spPr>
        <a:xfrm rot="16200000" flipH="1">
          <a:off x="9525000" y="3248025"/>
          <a:ext cx="19050" cy="6381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276225</xdr:colOff>
      <xdr:row>20</xdr:row>
      <xdr:rowOff>114300</xdr:rowOff>
    </xdr:from>
    <xdr:to>
      <xdr:col>20</xdr:col>
      <xdr:colOff>400050</xdr:colOff>
      <xdr:row>29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4306550" y="4029075"/>
          <a:ext cx="13430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Diversifikasi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usaha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enambahan jenis usaha Budidaya : ....jenis
</a:t>
          </a:r>
        </a:p>
      </xdr:txBody>
    </xdr:sp>
    <xdr:clientData/>
  </xdr:twoCellAnchor>
  <xdr:twoCellAnchor>
    <xdr:from>
      <xdr:col>21</xdr:col>
      <xdr:colOff>123825</xdr:colOff>
      <xdr:row>20</xdr:row>
      <xdr:rowOff>142875</xdr:rowOff>
    </xdr:from>
    <xdr:to>
      <xdr:col>23</xdr:col>
      <xdr:colOff>95250</xdr:colOff>
      <xdr:row>28</xdr:row>
      <xdr:rowOff>85725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5982950" y="4057650"/>
          <a:ext cx="11906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motorisasi penangkapan ikan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perahu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Motor tempel : ...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unit
</a:t>
          </a:r>
        </a:p>
      </xdr:txBody>
    </xdr:sp>
    <xdr:clientData/>
  </xdr:twoCellAnchor>
  <xdr:twoCellAnchor>
    <xdr:from>
      <xdr:col>23</xdr:col>
      <xdr:colOff>523875</xdr:colOff>
      <xdr:row>20</xdr:row>
      <xdr:rowOff>161925</xdr:rowOff>
    </xdr:from>
    <xdr:to>
      <xdr:col>26</xdr:col>
      <xdr:colOff>342900</xdr:colOff>
      <xdr:row>28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602200" y="4076700"/>
          <a:ext cx="16478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Kapasitas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U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saha Perikanan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- Pelaku usaha yang  mendapat akses pembiayaan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: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19</xdr:col>
      <xdr:colOff>333375</xdr:colOff>
      <xdr:row>17</xdr:row>
      <xdr:rowOff>57150</xdr:rowOff>
    </xdr:from>
    <xdr:to>
      <xdr:col>22</xdr:col>
      <xdr:colOff>104775</xdr:colOff>
      <xdr:row>20</xdr:row>
      <xdr:rowOff>114300</xdr:rowOff>
    </xdr:to>
    <xdr:sp>
      <xdr:nvSpPr>
        <xdr:cNvPr id="14" name="Straight Arrow Connector 14"/>
        <xdr:cNvSpPr>
          <a:spLocks/>
        </xdr:cNvSpPr>
      </xdr:nvSpPr>
      <xdr:spPr>
        <a:xfrm rot="5400000">
          <a:off x="14973300" y="3400425"/>
          <a:ext cx="1600200" cy="6286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1352550</xdr:colOff>
      <xdr:row>19</xdr:row>
      <xdr:rowOff>133350</xdr:rowOff>
    </xdr:from>
    <xdr:to>
      <xdr:col>9</xdr:col>
      <xdr:colOff>28575</xdr:colOff>
      <xdr:row>29</xdr:row>
      <xdr:rowOff>57150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210425" y="3857625"/>
          <a:ext cx="136207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penerapan cara penanganan ikan yg baik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(CPIB)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nelayan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yang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sadar mutu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: .....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org.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Jumlah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kapal yang menerapkan CPIB di atas kapal : 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22</xdr:col>
      <xdr:colOff>104775</xdr:colOff>
      <xdr:row>17</xdr:row>
      <xdr:rowOff>57150</xdr:rowOff>
    </xdr:from>
    <xdr:to>
      <xdr:col>22</xdr:col>
      <xdr:colOff>114300</xdr:colOff>
      <xdr:row>20</xdr:row>
      <xdr:rowOff>142875</xdr:rowOff>
    </xdr:to>
    <xdr:sp>
      <xdr:nvSpPr>
        <xdr:cNvPr id="16" name="Straight Arrow Connector 16"/>
        <xdr:cNvSpPr>
          <a:spLocks/>
        </xdr:cNvSpPr>
      </xdr:nvSpPr>
      <xdr:spPr>
        <a:xfrm rot="16200000" flipH="1">
          <a:off x="16573500" y="3400425"/>
          <a:ext cx="9525" cy="6572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104775</xdr:colOff>
      <xdr:row>17</xdr:row>
      <xdr:rowOff>57150</xdr:rowOff>
    </xdr:from>
    <xdr:to>
      <xdr:col>25</xdr:col>
      <xdr:colOff>133350</xdr:colOff>
      <xdr:row>20</xdr:row>
      <xdr:rowOff>161925</xdr:rowOff>
    </xdr:to>
    <xdr:sp>
      <xdr:nvSpPr>
        <xdr:cNvPr id="17" name="Straight Arrow Connector 17"/>
        <xdr:cNvSpPr>
          <a:spLocks/>
        </xdr:cNvSpPr>
      </xdr:nvSpPr>
      <xdr:spPr>
        <a:xfrm rot="16200000" flipH="1">
          <a:off x="16573500" y="3400425"/>
          <a:ext cx="1857375" cy="6762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1200150</xdr:colOff>
      <xdr:row>8</xdr:row>
      <xdr:rowOff>66675</xdr:rowOff>
    </xdr:from>
    <xdr:to>
      <xdr:col>10</xdr:col>
      <xdr:colOff>361950</xdr:colOff>
      <xdr:row>10</xdr:row>
      <xdr:rowOff>95250</xdr:rowOff>
    </xdr:to>
    <xdr:sp>
      <xdr:nvSpPr>
        <xdr:cNvPr id="18" name="Straight Arrow Connector 18"/>
        <xdr:cNvSpPr>
          <a:spLocks/>
        </xdr:cNvSpPr>
      </xdr:nvSpPr>
      <xdr:spPr>
        <a:xfrm rot="5400000">
          <a:off x="3743325" y="1695450"/>
          <a:ext cx="5772150" cy="4095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66675</xdr:rowOff>
    </xdr:from>
    <xdr:to>
      <xdr:col>22</xdr:col>
      <xdr:colOff>104775</xdr:colOff>
      <xdr:row>11</xdr:row>
      <xdr:rowOff>28575</xdr:rowOff>
    </xdr:to>
    <xdr:sp>
      <xdr:nvSpPr>
        <xdr:cNvPr id="19" name="Straight Arrow Connector 19"/>
        <xdr:cNvSpPr>
          <a:spLocks/>
        </xdr:cNvSpPr>
      </xdr:nvSpPr>
      <xdr:spPr>
        <a:xfrm rot="16200000" flipH="1">
          <a:off x="9505950" y="1695450"/>
          <a:ext cx="7067550" cy="5334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33</xdr:row>
      <xdr:rowOff>57150</xdr:rowOff>
    </xdr:from>
    <xdr:to>
      <xdr:col>2</xdr:col>
      <xdr:colOff>466725</xdr:colOff>
      <xdr:row>43</xdr:row>
      <xdr:rowOff>57150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04775" y="6448425"/>
          <a:ext cx="107632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Kegiatan :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Pengadaan induk ikan unggul 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2. Kgtn BBI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3. kegiatan pengadaan induk 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1</xdr:col>
      <xdr:colOff>533400</xdr:colOff>
      <xdr:row>31</xdr:row>
      <xdr:rowOff>9525</xdr:rowOff>
    </xdr:from>
    <xdr:to>
      <xdr:col>1</xdr:col>
      <xdr:colOff>561975</xdr:colOff>
      <xdr:row>33</xdr:row>
      <xdr:rowOff>57150</xdr:rowOff>
    </xdr:to>
    <xdr:sp>
      <xdr:nvSpPr>
        <xdr:cNvPr id="21" name="Straight Arrow Connector 21"/>
        <xdr:cNvSpPr>
          <a:spLocks/>
        </xdr:cNvSpPr>
      </xdr:nvSpPr>
      <xdr:spPr>
        <a:xfrm rot="5400000">
          <a:off x="638175" y="6019800"/>
          <a:ext cx="28575" cy="4286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571500</xdr:colOff>
      <xdr:row>33</xdr:row>
      <xdr:rowOff>85725</xdr:rowOff>
    </xdr:from>
    <xdr:to>
      <xdr:col>5</xdr:col>
      <xdr:colOff>219075</xdr:colOff>
      <xdr:row>45</xdr:row>
      <xdr:rowOff>57150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85875" y="6477000"/>
          <a:ext cx="147637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Kegiatan :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1.Peningkatan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Sarana dan Prasarana UPTD BBI Sikakap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2. Peningkatan Sarana dan Prasaran UPTD PPP Carocok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3. Peningkatan Sarpras UPTD BBI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4. Peningkatan Sarpras UPTD BBIP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5.  Peningkatan Produksi ikan Lele, mas, nila, gurami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5</xdr:col>
      <xdr:colOff>323850</xdr:colOff>
      <xdr:row>33</xdr:row>
      <xdr:rowOff>104775</xdr:rowOff>
    </xdr:from>
    <xdr:to>
      <xdr:col>6</xdr:col>
      <xdr:colOff>0</xdr:colOff>
      <xdr:row>43</xdr:row>
      <xdr:rowOff>114300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867025" y="6496050"/>
          <a:ext cx="1333500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Pengembangan Produksi Ikan Nila pada KSP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2. Pengembangan Ikan Kerapu pada KSP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3. Sosialisasi Sertifikat Tanah atas Pembudidaya Ikan (Sehatkan)</a:t>
          </a:r>
        </a:p>
      </xdr:txBody>
    </xdr:sp>
    <xdr:clientData/>
  </xdr:twoCellAnchor>
  <xdr:twoCellAnchor>
    <xdr:from>
      <xdr:col>7</xdr:col>
      <xdr:colOff>1314450</xdr:colOff>
      <xdr:row>32</xdr:row>
      <xdr:rowOff>161925</xdr:rowOff>
    </xdr:from>
    <xdr:to>
      <xdr:col>9</xdr:col>
      <xdr:colOff>76200</xdr:colOff>
      <xdr:row>41</xdr:row>
      <xdr:rowOff>133350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7172325" y="6362700"/>
          <a:ext cx="1447800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Bimtek penanganan ikan di atas kapal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2.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Pelatihan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CCS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3. Pelatihan Pengolahan Ikan</a:t>
          </a:r>
        </a:p>
      </xdr:txBody>
    </xdr:sp>
    <xdr:clientData/>
  </xdr:twoCellAnchor>
  <xdr:twoCellAnchor>
    <xdr:from>
      <xdr:col>9</xdr:col>
      <xdr:colOff>266700</xdr:colOff>
      <xdr:row>32</xdr:row>
      <xdr:rowOff>161925</xdr:rowOff>
    </xdr:from>
    <xdr:to>
      <xdr:col>11</xdr:col>
      <xdr:colOff>533400</xdr:colOff>
      <xdr:row>42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8810625" y="6362700"/>
          <a:ext cx="1485900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Pelatihan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Cara B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didaya Ikan yang baik (CBIB)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12</xdr:col>
      <xdr:colOff>304800</xdr:colOff>
      <xdr:row>32</xdr:row>
      <xdr:rowOff>142875</xdr:rowOff>
    </xdr:from>
    <xdr:to>
      <xdr:col>14</xdr:col>
      <xdr:colOff>361950</xdr:colOff>
      <xdr:row>41</xdr:row>
      <xdr:rowOff>171450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677525" y="6343650"/>
          <a:ext cx="12763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Peningkatan Sarana Bantu Penangkapan Ikan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2. Peningkatan penggunaan sarana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mesin long tail</a:t>
          </a:r>
        </a:p>
      </xdr:txBody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85725</xdr:colOff>
      <xdr:row>33</xdr:row>
      <xdr:rowOff>85725</xdr:rowOff>
    </xdr:to>
    <xdr:sp>
      <xdr:nvSpPr>
        <xdr:cNvPr id="27" name="Straight Arrow Connector 27"/>
        <xdr:cNvSpPr>
          <a:spLocks/>
        </xdr:cNvSpPr>
      </xdr:nvSpPr>
      <xdr:spPr>
        <a:xfrm rot="16200000" flipH="1">
          <a:off x="2000250" y="6096000"/>
          <a:ext cx="19050" cy="3810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990600</xdr:colOff>
      <xdr:row>27</xdr:row>
      <xdr:rowOff>66675</xdr:rowOff>
    </xdr:from>
    <xdr:to>
      <xdr:col>5</xdr:col>
      <xdr:colOff>990600</xdr:colOff>
      <xdr:row>33</xdr:row>
      <xdr:rowOff>95250</xdr:rowOff>
    </xdr:to>
    <xdr:sp>
      <xdr:nvSpPr>
        <xdr:cNvPr id="28" name="Straight Arrow Connector 28"/>
        <xdr:cNvSpPr>
          <a:spLocks/>
        </xdr:cNvSpPr>
      </xdr:nvSpPr>
      <xdr:spPr>
        <a:xfrm rot="16200000" flipH="1">
          <a:off x="3533775" y="5314950"/>
          <a:ext cx="0" cy="11715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381000</xdr:colOff>
      <xdr:row>29</xdr:row>
      <xdr:rowOff>57150</xdr:rowOff>
    </xdr:from>
    <xdr:to>
      <xdr:col>8</xdr:col>
      <xdr:colOff>381000</xdr:colOff>
      <xdr:row>32</xdr:row>
      <xdr:rowOff>161925</xdr:rowOff>
    </xdr:to>
    <xdr:sp>
      <xdr:nvSpPr>
        <xdr:cNvPr id="29" name="Straight Arrow Connector 29"/>
        <xdr:cNvSpPr>
          <a:spLocks/>
        </xdr:cNvSpPr>
      </xdr:nvSpPr>
      <xdr:spPr>
        <a:xfrm rot="16200000" flipH="1">
          <a:off x="7896225" y="5686425"/>
          <a:ext cx="0" cy="6762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33</xdr:row>
      <xdr:rowOff>57150</xdr:rowOff>
    </xdr:from>
    <xdr:to>
      <xdr:col>6</xdr:col>
      <xdr:colOff>1381125</xdr:colOff>
      <xdr:row>42</xdr:row>
      <xdr:rowOff>85725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305300" y="6448425"/>
          <a:ext cx="12763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Peningkatan SDM Aparat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dan pelaku Usaha Perikanan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2. Raoat Pengelolaan Sumberdaya ikan di Perairan Umum Daratan
</a:t>
          </a:r>
        </a:p>
      </xdr:txBody>
    </xdr:sp>
    <xdr:clientData/>
  </xdr:twoCellAnchor>
  <xdr:twoCellAnchor>
    <xdr:from>
      <xdr:col>7</xdr:col>
      <xdr:colOff>0</xdr:colOff>
      <xdr:row>33</xdr:row>
      <xdr:rowOff>47625</xdr:rowOff>
    </xdr:from>
    <xdr:to>
      <xdr:col>7</xdr:col>
      <xdr:colOff>1181100</xdr:colOff>
      <xdr:row>42</xdr:row>
      <xdr:rowOff>66675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857875" y="6438900"/>
          <a:ext cx="118110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Pelatihan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Penerapan CPIB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2. Pelatihan MPM</a:t>
          </a:r>
        </a:p>
      </xdr:txBody>
    </xdr:sp>
    <xdr:clientData/>
  </xdr:twoCellAnchor>
  <xdr:twoCellAnchor>
    <xdr:from>
      <xdr:col>13</xdr:col>
      <xdr:colOff>323850</xdr:colOff>
      <xdr:row>29</xdr:row>
      <xdr:rowOff>123825</xdr:rowOff>
    </xdr:from>
    <xdr:to>
      <xdr:col>13</xdr:col>
      <xdr:colOff>333375</xdr:colOff>
      <xdr:row>32</xdr:row>
      <xdr:rowOff>142875</xdr:rowOff>
    </xdr:to>
    <xdr:sp>
      <xdr:nvSpPr>
        <xdr:cNvPr id="32" name="Straight Arrow Connector 32"/>
        <xdr:cNvSpPr>
          <a:spLocks/>
        </xdr:cNvSpPr>
      </xdr:nvSpPr>
      <xdr:spPr>
        <a:xfrm rot="16200000" flipH="1">
          <a:off x="11306175" y="5753100"/>
          <a:ext cx="9525" cy="5905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381000</xdr:colOff>
      <xdr:row>29</xdr:row>
      <xdr:rowOff>76200</xdr:rowOff>
    </xdr:from>
    <xdr:to>
      <xdr:col>10</xdr:col>
      <xdr:colOff>400050</xdr:colOff>
      <xdr:row>32</xdr:row>
      <xdr:rowOff>161925</xdr:rowOff>
    </xdr:to>
    <xdr:sp>
      <xdr:nvSpPr>
        <xdr:cNvPr id="33" name="Straight Arrow Connector 33"/>
        <xdr:cNvSpPr>
          <a:spLocks/>
        </xdr:cNvSpPr>
      </xdr:nvSpPr>
      <xdr:spPr>
        <a:xfrm rot="16200000" flipH="1">
          <a:off x="9534525" y="5705475"/>
          <a:ext cx="19050" cy="6572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571500</xdr:colOff>
      <xdr:row>29</xdr:row>
      <xdr:rowOff>95250</xdr:rowOff>
    </xdr:from>
    <xdr:to>
      <xdr:col>7</xdr:col>
      <xdr:colOff>590550</xdr:colOff>
      <xdr:row>33</xdr:row>
      <xdr:rowOff>47625</xdr:rowOff>
    </xdr:to>
    <xdr:sp>
      <xdr:nvSpPr>
        <xdr:cNvPr id="34" name="Straight Arrow Connector 34"/>
        <xdr:cNvSpPr>
          <a:spLocks/>
        </xdr:cNvSpPr>
      </xdr:nvSpPr>
      <xdr:spPr>
        <a:xfrm rot="16200000" flipH="1">
          <a:off x="6429375" y="5724525"/>
          <a:ext cx="19050" cy="7143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742950</xdr:colOff>
      <xdr:row>29</xdr:row>
      <xdr:rowOff>19050</xdr:rowOff>
    </xdr:from>
    <xdr:to>
      <xdr:col>6</xdr:col>
      <xdr:colOff>771525</xdr:colOff>
      <xdr:row>33</xdr:row>
      <xdr:rowOff>57150</xdr:rowOff>
    </xdr:to>
    <xdr:sp>
      <xdr:nvSpPr>
        <xdr:cNvPr id="35" name="Straight Arrow Connector 35"/>
        <xdr:cNvSpPr>
          <a:spLocks/>
        </xdr:cNvSpPr>
      </xdr:nvSpPr>
      <xdr:spPr>
        <a:xfrm rot="5400000">
          <a:off x="4943475" y="5648325"/>
          <a:ext cx="28575" cy="8001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133350</xdr:colOff>
      <xdr:row>28</xdr:row>
      <xdr:rowOff>123825</xdr:rowOff>
    </xdr:from>
    <xdr:to>
      <xdr:col>25</xdr:col>
      <xdr:colOff>171450</xdr:colOff>
      <xdr:row>31</xdr:row>
      <xdr:rowOff>123825</xdr:rowOff>
    </xdr:to>
    <xdr:sp>
      <xdr:nvSpPr>
        <xdr:cNvPr id="36" name="Straight Arrow Connector 36"/>
        <xdr:cNvSpPr>
          <a:spLocks/>
        </xdr:cNvSpPr>
      </xdr:nvSpPr>
      <xdr:spPr>
        <a:xfrm rot="16200000" flipH="1">
          <a:off x="18430875" y="5562600"/>
          <a:ext cx="38100" cy="5715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95250</xdr:colOff>
      <xdr:row>28</xdr:row>
      <xdr:rowOff>85725</xdr:rowOff>
    </xdr:from>
    <xdr:to>
      <xdr:col>22</xdr:col>
      <xdr:colOff>114300</xdr:colOff>
      <xdr:row>31</xdr:row>
      <xdr:rowOff>76200</xdr:rowOff>
    </xdr:to>
    <xdr:sp>
      <xdr:nvSpPr>
        <xdr:cNvPr id="37" name="Straight Arrow Connector 37"/>
        <xdr:cNvSpPr>
          <a:spLocks/>
        </xdr:cNvSpPr>
      </xdr:nvSpPr>
      <xdr:spPr>
        <a:xfrm rot="5400000">
          <a:off x="16563975" y="5524500"/>
          <a:ext cx="19050" cy="5619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247650</xdr:colOff>
      <xdr:row>29</xdr:row>
      <xdr:rowOff>180975</xdr:rowOff>
    </xdr:from>
    <xdr:to>
      <xdr:col>19</xdr:col>
      <xdr:colOff>247650</xdr:colOff>
      <xdr:row>31</xdr:row>
      <xdr:rowOff>114300</xdr:rowOff>
    </xdr:to>
    <xdr:sp>
      <xdr:nvSpPr>
        <xdr:cNvPr id="38" name="Straight Arrow Connector 38"/>
        <xdr:cNvSpPr>
          <a:spLocks/>
        </xdr:cNvSpPr>
      </xdr:nvSpPr>
      <xdr:spPr>
        <a:xfrm rot="16200000" flipH="1">
          <a:off x="14887575" y="5810250"/>
          <a:ext cx="0" cy="3143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58</xdr:row>
      <xdr:rowOff>114300</xdr:rowOff>
    </xdr:from>
    <xdr:to>
      <xdr:col>6</xdr:col>
      <xdr:colOff>695325</xdr:colOff>
      <xdr:row>65</xdr:row>
      <xdr:rowOff>85725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990600" y="11372850"/>
          <a:ext cx="39052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kesadaran masyarakat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dalam  pemanfaatan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S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umberdaya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Kelautan dan Perikanan (S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DKP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) yang partisipatif dan bertanggung jawab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1.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Persentase ketaatan pelaku usaha perikanan terhadap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          peraturan per UU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     2.  Jumlah SIUP yang dikeluarkan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1</xdr:col>
      <xdr:colOff>9525</xdr:colOff>
      <xdr:row>67</xdr:row>
      <xdr:rowOff>95250</xdr:rowOff>
    </xdr:from>
    <xdr:to>
      <xdr:col>2</xdr:col>
      <xdr:colOff>457200</xdr:colOff>
      <xdr:row>76</xdr:row>
      <xdr:rowOff>152400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14300" y="13068300"/>
          <a:ext cx="10572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Optimalisasi Sara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n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a Pengawasan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Sarana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pengawasan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yang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memadai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: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....unit</a:t>
          </a:r>
        </a:p>
      </xdr:txBody>
    </xdr:sp>
    <xdr:clientData/>
  </xdr:twoCellAnchor>
  <xdr:twoCellAnchor>
    <xdr:from>
      <xdr:col>3</xdr:col>
      <xdr:colOff>19050</xdr:colOff>
      <xdr:row>67</xdr:row>
      <xdr:rowOff>76200</xdr:rowOff>
    </xdr:from>
    <xdr:to>
      <xdr:col>5</xdr:col>
      <xdr:colOff>95250</xdr:colOff>
      <xdr:row>76</xdr:row>
      <xdr:rowOff>180975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343025" y="13049250"/>
          <a:ext cx="129540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SDM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kelompok masyarakat pengawasan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Jumah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Pokmaswas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yang 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aktif</a:t>
          </a:r>
        </a:p>
      </xdr:txBody>
    </xdr:sp>
    <xdr:clientData/>
  </xdr:twoCellAnchor>
  <xdr:twoCellAnchor>
    <xdr:from>
      <xdr:col>5</xdr:col>
      <xdr:colOff>238125</xdr:colOff>
      <xdr:row>67</xdr:row>
      <xdr:rowOff>104775</xdr:rowOff>
    </xdr:from>
    <xdr:to>
      <xdr:col>5</xdr:col>
      <xdr:colOff>1571625</xdr:colOff>
      <xdr:row>77</xdr:row>
      <xdr:rowOff>9525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781300" y="13077825"/>
          <a:ext cx="13335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operasional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pengawasan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J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hari operasi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pengawasan :  hari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2. J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 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penyelesaian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tindak pidana :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....kasus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1</xdr:col>
      <xdr:colOff>542925</xdr:colOff>
      <xdr:row>65</xdr:row>
      <xdr:rowOff>85725</xdr:rowOff>
    </xdr:from>
    <xdr:to>
      <xdr:col>5</xdr:col>
      <xdr:colOff>400050</xdr:colOff>
      <xdr:row>67</xdr:row>
      <xdr:rowOff>95250</xdr:rowOff>
    </xdr:to>
    <xdr:sp>
      <xdr:nvSpPr>
        <xdr:cNvPr id="43" name="Straight Arrow Connector 43"/>
        <xdr:cNvSpPr>
          <a:spLocks/>
        </xdr:cNvSpPr>
      </xdr:nvSpPr>
      <xdr:spPr>
        <a:xfrm rot="5400000">
          <a:off x="647700" y="12677775"/>
          <a:ext cx="2295525" cy="390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65</xdr:row>
      <xdr:rowOff>85725</xdr:rowOff>
    </xdr:from>
    <xdr:to>
      <xdr:col>5</xdr:col>
      <xdr:colOff>400050</xdr:colOff>
      <xdr:row>67</xdr:row>
      <xdr:rowOff>76200</xdr:rowOff>
    </xdr:to>
    <xdr:sp>
      <xdr:nvSpPr>
        <xdr:cNvPr id="44" name="Straight Arrow Connector 44"/>
        <xdr:cNvSpPr>
          <a:spLocks/>
        </xdr:cNvSpPr>
      </xdr:nvSpPr>
      <xdr:spPr>
        <a:xfrm rot="5400000">
          <a:off x="1990725" y="12677775"/>
          <a:ext cx="952500" cy="3714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400050</xdr:colOff>
      <xdr:row>65</xdr:row>
      <xdr:rowOff>85725</xdr:rowOff>
    </xdr:from>
    <xdr:to>
      <xdr:col>5</xdr:col>
      <xdr:colOff>904875</xdr:colOff>
      <xdr:row>67</xdr:row>
      <xdr:rowOff>104775</xdr:rowOff>
    </xdr:to>
    <xdr:sp>
      <xdr:nvSpPr>
        <xdr:cNvPr id="45" name="Straight Arrow Connector 45"/>
        <xdr:cNvSpPr>
          <a:spLocks/>
        </xdr:cNvSpPr>
      </xdr:nvSpPr>
      <xdr:spPr>
        <a:xfrm rot="16200000" flipH="1">
          <a:off x="2943225" y="12677775"/>
          <a:ext cx="504825" cy="400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323850</xdr:colOff>
      <xdr:row>59</xdr:row>
      <xdr:rowOff>9525</xdr:rowOff>
    </xdr:from>
    <xdr:to>
      <xdr:col>9</xdr:col>
      <xdr:colOff>152400</xdr:colOff>
      <xdr:row>64</xdr:row>
      <xdr:rowOff>161925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181725" y="11458575"/>
          <a:ext cx="25146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pengelolaan kawasan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konservasi perairan (KKP) 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Persentase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efektivitas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pengelolaan Kawasan perairan  :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 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%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47625</xdr:colOff>
      <xdr:row>67</xdr:row>
      <xdr:rowOff>142875</xdr:rowOff>
    </xdr:from>
    <xdr:to>
      <xdr:col>7</xdr:col>
      <xdr:colOff>1447800</xdr:colOff>
      <xdr:row>76</xdr:row>
      <xdr:rowOff>180975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905500" y="13115925"/>
          <a:ext cx="1400175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operasional  Kawasan Konservasi  Perairan (KKP)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Jumlah kawasan  konservasi Perairan ..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kswn</a:t>
          </a:r>
        </a:p>
      </xdr:txBody>
    </xdr:sp>
    <xdr:clientData/>
  </xdr:twoCellAnchor>
  <xdr:twoCellAnchor>
    <xdr:from>
      <xdr:col>7</xdr:col>
      <xdr:colOff>1581150</xdr:colOff>
      <xdr:row>67</xdr:row>
      <xdr:rowOff>114300</xdr:rowOff>
    </xdr:from>
    <xdr:to>
      <xdr:col>9</xdr:col>
      <xdr:colOff>142875</xdr:colOff>
      <xdr:row>77</xdr:row>
      <xdr:rowOff>9525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7439025" y="13087350"/>
          <a:ext cx="124777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SDM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kelompok konservasi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Jumlah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kelompo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k konservasi  yang aktif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1581150</xdr:colOff>
      <xdr:row>64</xdr:row>
      <xdr:rowOff>161925</xdr:rowOff>
    </xdr:from>
    <xdr:to>
      <xdr:col>8</xdr:col>
      <xdr:colOff>542925</xdr:colOff>
      <xdr:row>67</xdr:row>
      <xdr:rowOff>114300</xdr:rowOff>
    </xdr:to>
    <xdr:sp>
      <xdr:nvSpPr>
        <xdr:cNvPr id="49" name="Straight Arrow Connector 49"/>
        <xdr:cNvSpPr>
          <a:spLocks/>
        </xdr:cNvSpPr>
      </xdr:nvSpPr>
      <xdr:spPr>
        <a:xfrm rot="16200000" flipH="1">
          <a:off x="7439025" y="12563475"/>
          <a:ext cx="619125" cy="5238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742950</xdr:colOff>
      <xdr:row>64</xdr:row>
      <xdr:rowOff>161925</xdr:rowOff>
    </xdr:from>
    <xdr:to>
      <xdr:col>7</xdr:col>
      <xdr:colOff>1581150</xdr:colOff>
      <xdr:row>67</xdr:row>
      <xdr:rowOff>142875</xdr:rowOff>
    </xdr:to>
    <xdr:sp>
      <xdr:nvSpPr>
        <xdr:cNvPr id="50" name="Straight Arrow Connector 50"/>
        <xdr:cNvSpPr>
          <a:spLocks/>
        </xdr:cNvSpPr>
      </xdr:nvSpPr>
      <xdr:spPr>
        <a:xfrm rot="5400000">
          <a:off x="6600825" y="12563475"/>
          <a:ext cx="838200" cy="5524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447675</xdr:colOff>
      <xdr:row>59</xdr:row>
      <xdr:rowOff>19050</xdr:rowOff>
    </xdr:from>
    <xdr:to>
      <xdr:col>15</xdr:col>
      <xdr:colOff>152400</xdr:colOff>
      <xdr:row>65</xdr:row>
      <xdr:rowOff>9525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9601200" y="11468100"/>
          <a:ext cx="27527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Tata kelola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pemanfaatan ruang laut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Penambahan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luas kawasan konservasi:  %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2.Penambahan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luas lahan yang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direhabilitasi: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%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9</xdr:col>
      <xdr:colOff>314325</xdr:colOff>
      <xdr:row>67</xdr:row>
      <xdr:rowOff>85725</xdr:rowOff>
    </xdr:from>
    <xdr:to>
      <xdr:col>11</xdr:col>
      <xdr:colOff>514350</xdr:colOff>
      <xdr:row>77</xdr:row>
      <xdr:rowOff>114300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8858250" y="13058775"/>
          <a:ext cx="1419225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rehabilitasi ekosistem laut</a:t>
          </a:r>
          <a:r>
            <a:rPr lang="en-US" cap="none" sz="105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J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Rehabilitasi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Terumbu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Karang  :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nit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.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   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Rehabilitasi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Vegetasi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: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 batang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12</xdr:col>
      <xdr:colOff>38100</xdr:colOff>
      <xdr:row>67</xdr:row>
      <xdr:rowOff>95250</xdr:rowOff>
    </xdr:from>
    <xdr:to>
      <xdr:col>13</xdr:col>
      <xdr:colOff>542925</xdr:colOff>
      <xdr:row>77</xdr:row>
      <xdr:rowOff>114300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0410825" y="13068300"/>
          <a:ext cx="111442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Tersusunnya alokasi ruang RZWP3K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Perda RZWP3K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yang   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diundangkan</a:t>
          </a:r>
        </a:p>
      </xdr:txBody>
    </xdr:sp>
    <xdr:clientData/>
  </xdr:twoCellAnchor>
  <xdr:twoCellAnchor>
    <xdr:from>
      <xdr:col>10</xdr:col>
      <xdr:colOff>419100</xdr:colOff>
      <xdr:row>65</xdr:row>
      <xdr:rowOff>9525</xdr:rowOff>
    </xdr:from>
    <xdr:to>
      <xdr:col>12</xdr:col>
      <xdr:colOff>609600</xdr:colOff>
      <xdr:row>67</xdr:row>
      <xdr:rowOff>85725</xdr:rowOff>
    </xdr:to>
    <xdr:sp>
      <xdr:nvSpPr>
        <xdr:cNvPr id="54" name="Straight Arrow Connector 54"/>
        <xdr:cNvSpPr>
          <a:spLocks/>
        </xdr:cNvSpPr>
      </xdr:nvSpPr>
      <xdr:spPr>
        <a:xfrm rot="5400000">
          <a:off x="9572625" y="12601575"/>
          <a:ext cx="1409700" cy="4572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600075</xdr:colOff>
      <xdr:row>65</xdr:row>
      <xdr:rowOff>9525</xdr:rowOff>
    </xdr:from>
    <xdr:to>
      <xdr:col>12</xdr:col>
      <xdr:colOff>609600</xdr:colOff>
      <xdr:row>67</xdr:row>
      <xdr:rowOff>95250</xdr:rowOff>
    </xdr:to>
    <xdr:sp>
      <xdr:nvSpPr>
        <xdr:cNvPr id="55" name="Straight Arrow Connector 55"/>
        <xdr:cNvSpPr>
          <a:spLocks/>
        </xdr:cNvSpPr>
      </xdr:nvSpPr>
      <xdr:spPr>
        <a:xfrm rot="5400000">
          <a:off x="10972800" y="12601575"/>
          <a:ext cx="9525" cy="4667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1581150</xdr:colOff>
      <xdr:row>56</xdr:row>
      <xdr:rowOff>28575</xdr:rowOff>
    </xdr:from>
    <xdr:to>
      <xdr:col>7</xdr:col>
      <xdr:colOff>1600200</xdr:colOff>
      <xdr:row>59</xdr:row>
      <xdr:rowOff>9525</xdr:rowOff>
    </xdr:to>
    <xdr:sp>
      <xdr:nvSpPr>
        <xdr:cNvPr id="56" name="Straight Arrow Connector 56"/>
        <xdr:cNvSpPr>
          <a:spLocks/>
        </xdr:cNvSpPr>
      </xdr:nvSpPr>
      <xdr:spPr>
        <a:xfrm rot="5400000">
          <a:off x="7439025" y="10906125"/>
          <a:ext cx="19050" cy="5524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1600200</xdr:colOff>
      <xdr:row>56</xdr:row>
      <xdr:rowOff>28575</xdr:rowOff>
    </xdr:from>
    <xdr:to>
      <xdr:col>12</xdr:col>
      <xdr:colOff>609600</xdr:colOff>
      <xdr:row>59</xdr:row>
      <xdr:rowOff>19050</xdr:rowOff>
    </xdr:to>
    <xdr:sp>
      <xdr:nvSpPr>
        <xdr:cNvPr id="57" name="Straight Arrow Connector 57"/>
        <xdr:cNvSpPr>
          <a:spLocks/>
        </xdr:cNvSpPr>
      </xdr:nvSpPr>
      <xdr:spPr>
        <a:xfrm rot="16200000" flipH="1">
          <a:off x="7458075" y="10906125"/>
          <a:ext cx="3524250" cy="5619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56</xdr:row>
      <xdr:rowOff>28575</xdr:rowOff>
    </xdr:from>
    <xdr:to>
      <xdr:col>7</xdr:col>
      <xdr:colOff>1600200</xdr:colOff>
      <xdr:row>58</xdr:row>
      <xdr:rowOff>47625</xdr:rowOff>
    </xdr:to>
    <xdr:sp>
      <xdr:nvSpPr>
        <xdr:cNvPr id="58" name="Straight Arrow Connector 58"/>
        <xdr:cNvSpPr>
          <a:spLocks/>
        </xdr:cNvSpPr>
      </xdr:nvSpPr>
      <xdr:spPr>
        <a:xfrm rot="5400000">
          <a:off x="1990725" y="10906125"/>
          <a:ext cx="5467350" cy="400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78</xdr:row>
      <xdr:rowOff>161925</xdr:rowOff>
    </xdr:from>
    <xdr:to>
      <xdr:col>2</xdr:col>
      <xdr:colOff>514350</xdr:colOff>
      <xdr:row>92</xdr:row>
      <xdr:rowOff>19050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6675" y="15240000"/>
          <a:ext cx="116205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Operasional Pengawasan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2. Penyidikan Tindak Pidana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Klelautan dan Perikanan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3. Forum Koordinasi Tidak Pidana Kelautan dan Perikanan dan Peningkatan kerja asama aparat peneak hukum</a:t>
          </a:r>
        </a:p>
      </xdr:txBody>
    </xdr:sp>
    <xdr:clientData/>
  </xdr:twoCellAnchor>
  <xdr:twoCellAnchor>
    <xdr:from>
      <xdr:col>3</xdr:col>
      <xdr:colOff>9525</xdr:colOff>
      <xdr:row>78</xdr:row>
      <xdr:rowOff>161925</xdr:rowOff>
    </xdr:from>
    <xdr:to>
      <xdr:col>5</xdr:col>
      <xdr:colOff>76200</xdr:colOff>
      <xdr:row>92</xdr:row>
      <xdr:rowOff>47625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333500" y="15240000"/>
          <a:ext cx="1285875" cy="255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1. Forum Koordinasi dan Pembinaan Pokmaswas</a:t>
          </a:r>
        </a:p>
      </xdr:txBody>
    </xdr:sp>
    <xdr:clientData/>
  </xdr:twoCellAnchor>
  <xdr:twoCellAnchor>
    <xdr:from>
      <xdr:col>5</xdr:col>
      <xdr:colOff>257175</xdr:colOff>
      <xdr:row>78</xdr:row>
      <xdr:rowOff>161925</xdr:rowOff>
    </xdr:from>
    <xdr:to>
      <xdr:col>5</xdr:col>
      <xdr:colOff>1552575</xdr:colOff>
      <xdr:row>91</xdr:row>
      <xdr:rowOff>142875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800350" y="15240000"/>
          <a:ext cx="1295400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Operasional Pengawasan</a:t>
          </a:r>
        </a:p>
      </xdr:txBody>
    </xdr:sp>
    <xdr:clientData/>
  </xdr:twoCellAnchor>
  <xdr:twoCellAnchor>
    <xdr:from>
      <xdr:col>6</xdr:col>
      <xdr:colOff>190500</xdr:colOff>
      <xdr:row>78</xdr:row>
      <xdr:rowOff>161925</xdr:rowOff>
    </xdr:from>
    <xdr:to>
      <xdr:col>6</xdr:col>
      <xdr:colOff>1476375</xdr:colOff>
      <xdr:row>91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391025" y="15240000"/>
          <a:ext cx="1285875" cy="2466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Sosialisasi SIUP SIPI
</a:t>
          </a: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2. 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104775</xdr:colOff>
      <xdr:row>79</xdr:row>
      <xdr:rowOff>28575</xdr:rowOff>
    </xdr:from>
    <xdr:to>
      <xdr:col>7</xdr:col>
      <xdr:colOff>1390650</xdr:colOff>
      <xdr:row>91</xdr:row>
      <xdr:rowOff>161925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962650" y="15297150"/>
          <a:ext cx="1285875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1. Pengelolaan Kawasan Konservasi Perairan Daerah Pesisir dan Pulau-Pulau Kecil</a:t>
          </a:r>
        </a:p>
      </xdr:txBody>
    </xdr:sp>
    <xdr:clientData/>
  </xdr:twoCellAnchor>
  <xdr:twoCellAnchor>
    <xdr:from>
      <xdr:col>7</xdr:col>
      <xdr:colOff>1609725</xdr:colOff>
      <xdr:row>79</xdr:row>
      <xdr:rowOff>47625</xdr:rowOff>
    </xdr:from>
    <xdr:to>
      <xdr:col>9</xdr:col>
      <xdr:colOff>161925</xdr:colOff>
      <xdr:row>91</xdr:row>
      <xdr:rowOff>66675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7467600" y="15316200"/>
          <a:ext cx="123825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Transplantasi terumbu Karang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2. Rehabilitasi Mangrove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3. Penanaman Pohon Pelindung Pantai
</a:t>
          </a:r>
        </a:p>
      </xdr:txBody>
    </xdr:sp>
    <xdr:clientData/>
  </xdr:twoCellAnchor>
  <xdr:twoCellAnchor>
    <xdr:from>
      <xdr:col>9</xdr:col>
      <xdr:colOff>371475</xdr:colOff>
      <xdr:row>79</xdr:row>
      <xdr:rowOff>152400</xdr:rowOff>
    </xdr:from>
    <xdr:to>
      <xdr:col>11</xdr:col>
      <xdr:colOff>447675</xdr:colOff>
      <xdr:row>91</xdr:row>
      <xdr:rowOff>161925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8915400" y="15420975"/>
          <a:ext cx="12954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Transplantasi terumbu Karang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2. Rehabilitasi Mangrove</a:t>
          </a:r>
        </a:p>
      </xdr:txBody>
    </xdr:sp>
    <xdr:clientData/>
  </xdr:twoCellAnchor>
  <xdr:twoCellAnchor>
    <xdr:from>
      <xdr:col>1</xdr:col>
      <xdr:colOff>542925</xdr:colOff>
      <xdr:row>76</xdr:row>
      <xdr:rowOff>152400</xdr:rowOff>
    </xdr:from>
    <xdr:to>
      <xdr:col>1</xdr:col>
      <xdr:colOff>542925</xdr:colOff>
      <xdr:row>78</xdr:row>
      <xdr:rowOff>161925</xdr:rowOff>
    </xdr:to>
    <xdr:sp>
      <xdr:nvSpPr>
        <xdr:cNvPr id="66" name="Straight Arrow Connector 66"/>
        <xdr:cNvSpPr>
          <a:spLocks/>
        </xdr:cNvSpPr>
      </xdr:nvSpPr>
      <xdr:spPr>
        <a:xfrm rot="16200000" flipH="1">
          <a:off x="647700" y="14849475"/>
          <a:ext cx="0" cy="390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800100</xdr:colOff>
      <xdr:row>76</xdr:row>
      <xdr:rowOff>171450</xdr:rowOff>
    </xdr:from>
    <xdr:to>
      <xdr:col>6</xdr:col>
      <xdr:colOff>828675</xdr:colOff>
      <xdr:row>78</xdr:row>
      <xdr:rowOff>161925</xdr:rowOff>
    </xdr:to>
    <xdr:sp>
      <xdr:nvSpPr>
        <xdr:cNvPr id="67" name="Straight Arrow Connector 67"/>
        <xdr:cNvSpPr>
          <a:spLocks/>
        </xdr:cNvSpPr>
      </xdr:nvSpPr>
      <xdr:spPr>
        <a:xfrm rot="16200000" flipH="1">
          <a:off x="5000625" y="14868525"/>
          <a:ext cx="28575" cy="3714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904875</xdr:colOff>
      <xdr:row>77</xdr:row>
      <xdr:rowOff>9525</xdr:rowOff>
    </xdr:from>
    <xdr:to>
      <xdr:col>5</xdr:col>
      <xdr:colOff>904875</xdr:colOff>
      <xdr:row>78</xdr:row>
      <xdr:rowOff>161925</xdr:rowOff>
    </xdr:to>
    <xdr:sp>
      <xdr:nvSpPr>
        <xdr:cNvPr id="68" name="Straight Arrow Connector 68"/>
        <xdr:cNvSpPr>
          <a:spLocks/>
        </xdr:cNvSpPr>
      </xdr:nvSpPr>
      <xdr:spPr>
        <a:xfrm rot="16200000" flipH="1">
          <a:off x="3448050" y="14897100"/>
          <a:ext cx="0" cy="3429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76</xdr:row>
      <xdr:rowOff>180975</xdr:rowOff>
    </xdr:from>
    <xdr:to>
      <xdr:col>4</xdr:col>
      <xdr:colOff>57150</xdr:colOff>
      <xdr:row>78</xdr:row>
      <xdr:rowOff>161925</xdr:rowOff>
    </xdr:to>
    <xdr:sp>
      <xdr:nvSpPr>
        <xdr:cNvPr id="69" name="Straight Arrow Connector 69"/>
        <xdr:cNvSpPr>
          <a:spLocks/>
        </xdr:cNvSpPr>
      </xdr:nvSpPr>
      <xdr:spPr>
        <a:xfrm rot="5400000">
          <a:off x="1981200" y="14878050"/>
          <a:ext cx="9525" cy="3619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742950</xdr:colOff>
      <xdr:row>76</xdr:row>
      <xdr:rowOff>180975</xdr:rowOff>
    </xdr:from>
    <xdr:to>
      <xdr:col>7</xdr:col>
      <xdr:colOff>752475</xdr:colOff>
      <xdr:row>79</xdr:row>
      <xdr:rowOff>28575</xdr:rowOff>
    </xdr:to>
    <xdr:sp>
      <xdr:nvSpPr>
        <xdr:cNvPr id="70" name="Straight Arrow Connector 70"/>
        <xdr:cNvSpPr>
          <a:spLocks/>
        </xdr:cNvSpPr>
      </xdr:nvSpPr>
      <xdr:spPr>
        <a:xfrm rot="5400000">
          <a:off x="6600825" y="14878050"/>
          <a:ext cx="9525" cy="4191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552450</xdr:colOff>
      <xdr:row>77</xdr:row>
      <xdr:rowOff>9525</xdr:rowOff>
    </xdr:from>
    <xdr:to>
      <xdr:col>8</xdr:col>
      <xdr:colOff>571500</xdr:colOff>
      <xdr:row>79</xdr:row>
      <xdr:rowOff>47625</xdr:rowOff>
    </xdr:to>
    <xdr:sp>
      <xdr:nvSpPr>
        <xdr:cNvPr id="71" name="Straight Arrow Connector 71"/>
        <xdr:cNvSpPr>
          <a:spLocks/>
        </xdr:cNvSpPr>
      </xdr:nvSpPr>
      <xdr:spPr>
        <a:xfrm rot="16200000" flipH="1">
          <a:off x="8067675" y="14897100"/>
          <a:ext cx="19050" cy="4191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409575</xdr:colOff>
      <xdr:row>77</xdr:row>
      <xdr:rowOff>114300</xdr:rowOff>
    </xdr:from>
    <xdr:to>
      <xdr:col>10</xdr:col>
      <xdr:colOff>419100</xdr:colOff>
      <xdr:row>79</xdr:row>
      <xdr:rowOff>152400</xdr:rowOff>
    </xdr:to>
    <xdr:sp>
      <xdr:nvSpPr>
        <xdr:cNvPr id="72" name="Straight Arrow Connector 72"/>
        <xdr:cNvSpPr>
          <a:spLocks/>
        </xdr:cNvSpPr>
      </xdr:nvSpPr>
      <xdr:spPr>
        <a:xfrm rot="5400000">
          <a:off x="9563100" y="15001875"/>
          <a:ext cx="9525" cy="4191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1552575</xdr:colOff>
      <xdr:row>95</xdr:row>
      <xdr:rowOff>161925</xdr:rowOff>
    </xdr:from>
    <xdr:to>
      <xdr:col>11</xdr:col>
      <xdr:colOff>514350</xdr:colOff>
      <xdr:row>100</xdr:row>
      <xdr:rowOff>142875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7410450" y="18478500"/>
          <a:ext cx="28670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Pemasaran Hasil Perikanan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Nilai ekspor hasil perikanan :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milyar)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2. Tingkat Konsumsi ikan :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 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kg/kap/th</a:t>
          </a:r>
        </a:p>
      </xdr:txBody>
    </xdr:sp>
    <xdr:clientData/>
  </xdr:twoCellAnchor>
  <xdr:twoCellAnchor>
    <xdr:from>
      <xdr:col>2</xdr:col>
      <xdr:colOff>180975</xdr:colOff>
      <xdr:row>106</xdr:row>
      <xdr:rowOff>57150</xdr:rowOff>
    </xdr:from>
    <xdr:to>
      <xdr:col>5</xdr:col>
      <xdr:colOff>142875</xdr:colOff>
      <xdr:row>112</xdr:row>
      <xdr:rowOff>9525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895350" y="20574000"/>
          <a:ext cx="179070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Pangsa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Pasar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HKP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Volume ekspor HKP :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ton
</a:t>
          </a:r>
        </a:p>
      </xdr:txBody>
    </xdr:sp>
    <xdr:clientData/>
  </xdr:twoCellAnchor>
  <xdr:twoCellAnchor>
    <xdr:from>
      <xdr:col>1</xdr:col>
      <xdr:colOff>0</xdr:colOff>
      <xdr:row>113</xdr:row>
      <xdr:rowOff>161925</xdr:rowOff>
    </xdr:from>
    <xdr:to>
      <xdr:col>2</xdr:col>
      <xdr:colOff>561975</xdr:colOff>
      <xdr:row>121</xdr:row>
      <xdr:rowOff>123825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04775" y="22012275"/>
          <a:ext cx="11715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SDM pelaku pemasaran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J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pelaku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pemasaran  mandiri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: ....org</a:t>
          </a:r>
        </a:p>
      </xdr:txBody>
    </xdr:sp>
    <xdr:clientData/>
  </xdr:twoCellAnchor>
  <xdr:twoCellAnchor>
    <xdr:from>
      <xdr:col>3</xdr:col>
      <xdr:colOff>161925</xdr:colOff>
      <xdr:row>113</xdr:row>
      <xdr:rowOff>161925</xdr:rowOff>
    </xdr:from>
    <xdr:to>
      <xdr:col>5</xdr:col>
      <xdr:colOff>114300</xdr:colOff>
      <xdr:row>121</xdr:row>
      <xdr:rowOff>133350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485900" y="22012275"/>
          <a:ext cx="11715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Promosi HP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J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event y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an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g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dilaksanakan :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1</xdr:col>
      <xdr:colOff>581025</xdr:colOff>
      <xdr:row>112</xdr:row>
      <xdr:rowOff>9525</xdr:rowOff>
    </xdr:from>
    <xdr:to>
      <xdr:col>3</xdr:col>
      <xdr:colOff>466725</xdr:colOff>
      <xdr:row>113</xdr:row>
      <xdr:rowOff>161925</xdr:rowOff>
    </xdr:to>
    <xdr:sp>
      <xdr:nvSpPr>
        <xdr:cNvPr id="77" name="Straight Arrow Connector 77"/>
        <xdr:cNvSpPr>
          <a:spLocks/>
        </xdr:cNvSpPr>
      </xdr:nvSpPr>
      <xdr:spPr>
        <a:xfrm rot="5400000">
          <a:off x="685800" y="21669375"/>
          <a:ext cx="1104900" cy="3429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466725</xdr:colOff>
      <xdr:row>112</xdr:row>
      <xdr:rowOff>9525</xdr:rowOff>
    </xdr:from>
    <xdr:to>
      <xdr:col>4</xdr:col>
      <xdr:colOff>133350</xdr:colOff>
      <xdr:row>113</xdr:row>
      <xdr:rowOff>161925</xdr:rowOff>
    </xdr:to>
    <xdr:sp>
      <xdr:nvSpPr>
        <xdr:cNvPr id="78" name="Straight Arrow Connector 78"/>
        <xdr:cNvSpPr>
          <a:spLocks/>
        </xdr:cNvSpPr>
      </xdr:nvSpPr>
      <xdr:spPr>
        <a:xfrm rot="16200000" flipH="1">
          <a:off x="1790700" y="21669375"/>
          <a:ext cx="276225" cy="3429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1181100</xdr:colOff>
      <xdr:row>106</xdr:row>
      <xdr:rowOff>47625</xdr:rowOff>
    </xdr:from>
    <xdr:to>
      <xdr:col>6</xdr:col>
      <xdr:colOff>1457325</xdr:colOff>
      <xdr:row>112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3724275" y="20564475"/>
          <a:ext cx="19335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Meningkatnya Diversifikasi produk olahan HKP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Iku :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Jumlah  ragam produk olahan : ....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304800</xdr:colOff>
      <xdr:row>113</xdr:row>
      <xdr:rowOff>104775</xdr:rowOff>
    </xdr:from>
    <xdr:to>
      <xdr:col>6</xdr:col>
      <xdr:colOff>1533525</xdr:colOff>
      <xdr:row>121</xdr:row>
      <xdr:rowOff>161925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4505325" y="21955125"/>
          <a:ext cx="1228725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Aktivitas Kampanye Makan Ikan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event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y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an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g dilaksanakan :  event</a:t>
          </a:r>
        </a:p>
      </xdr:txBody>
    </xdr:sp>
    <xdr:clientData/>
  </xdr:twoCellAnchor>
  <xdr:twoCellAnchor>
    <xdr:from>
      <xdr:col>6</xdr:col>
      <xdr:colOff>485775</xdr:colOff>
      <xdr:row>112</xdr:row>
      <xdr:rowOff>0</xdr:rowOff>
    </xdr:from>
    <xdr:to>
      <xdr:col>6</xdr:col>
      <xdr:colOff>914400</xdr:colOff>
      <xdr:row>113</xdr:row>
      <xdr:rowOff>104775</xdr:rowOff>
    </xdr:to>
    <xdr:sp>
      <xdr:nvSpPr>
        <xdr:cNvPr id="81" name="Straight Arrow Connector 81"/>
        <xdr:cNvSpPr>
          <a:spLocks/>
        </xdr:cNvSpPr>
      </xdr:nvSpPr>
      <xdr:spPr>
        <a:xfrm rot="16200000" flipH="1">
          <a:off x="4686300" y="21659850"/>
          <a:ext cx="428625" cy="2952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106</xdr:row>
      <xdr:rowOff>9525</xdr:rowOff>
    </xdr:from>
    <xdr:to>
      <xdr:col>10</xdr:col>
      <xdr:colOff>571500</xdr:colOff>
      <xdr:row>112</xdr:row>
      <xdr:rowOff>47625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7829550" y="20526375"/>
          <a:ext cx="189547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Mutu Produk HKP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 Jml unit pengolah y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an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g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bersertifikat mutu :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SKP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/th
</a:t>
          </a:r>
        </a:p>
      </xdr:txBody>
    </xdr:sp>
    <xdr:clientData/>
  </xdr:twoCellAnchor>
  <xdr:twoCellAnchor>
    <xdr:from>
      <xdr:col>7</xdr:col>
      <xdr:colOff>142875</xdr:colOff>
      <xdr:row>113</xdr:row>
      <xdr:rowOff>95250</xdr:rowOff>
    </xdr:from>
    <xdr:to>
      <xdr:col>7</xdr:col>
      <xdr:colOff>1495425</xdr:colOff>
      <xdr:row>123</xdr:row>
      <xdr:rowOff>180975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6000750" y="21945600"/>
          <a:ext cx="135255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 penerapan sistem jaminan mutu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dan keamanan Hasil perikanan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SJMKHP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)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pengolah yg memiliki bangsal pengolah :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UPI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2. Jumlah surveylen dan insfeksi
</a:t>
          </a:r>
        </a:p>
      </xdr:txBody>
    </xdr:sp>
    <xdr:clientData/>
  </xdr:twoCellAnchor>
  <xdr:twoCellAnchor>
    <xdr:from>
      <xdr:col>7</xdr:col>
      <xdr:colOff>819150</xdr:colOff>
      <xdr:row>112</xdr:row>
      <xdr:rowOff>47625</xdr:rowOff>
    </xdr:from>
    <xdr:to>
      <xdr:col>9</xdr:col>
      <xdr:colOff>238125</xdr:colOff>
      <xdr:row>113</xdr:row>
      <xdr:rowOff>95250</xdr:rowOff>
    </xdr:to>
    <xdr:sp>
      <xdr:nvSpPr>
        <xdr:cNvPr id="84" name="Straight Arrow Connector 85"/>
        <xdr:cNvSpPr>
          <a:spLocks/>
        </xdr:cNvSpPr>
      </xdr:nvSpPr>
      <xdr:spPr>
        <a:xfrm rot="5400000">
          <a:off x="6677025" y="21707475"/>
          <a:ext cx="2105025" cy="2381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152400</xdr:colOff>
      <xdr:row>105</xdr:row>
      <xdr:rowOff>171450</xdr:rowOff>
    </xdr:from>
    <xdr:to>
      <xdr:col>15</xdr:col>
      <xdr:colOff>314325</xdr:colOff>
      <xdr:row>111</xdr:row>
      <xdr:rowOff>123825</xdr:rowOff>
    </xdr:to>
    <xdr:sp>
      <xdr:nvSpPr>
        <xdr:cNvPr id="85" name="TextBox 87"/>
        <xdr:cNvSpPr txBox="1">
          <a:spLocks noChangeArrowheads="1"/>
        </xdr:cNvSpPr>
      </xdr:nvSpPr>
      <xdr:spPr>
        <a:xfrm>
          <a:off x="11134725" y="20497800"/>
          <a:ext cx="13811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Investasi usaha KP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 Nilai investasi : ....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milyar</a:t>
          </a:r>
        </a:p>
      </xdr:txBody>
    </xdr:sp>
    <xdr:clientData/>
  </xdr:twoCellAnchor>
  <xdr:twoCellAnchor>
    <xdr:from>
      <xdr:col>12</xdr:col>
      <xdr:colOff>228600</xdr:colOff>
      <xdr:row>113</xdr:row>
      <xdr:rowOff>161925</xdr:rowOff>
    </xdr:from>
    <xdr:to>
      <xdr:col>14</xdr:col>
      <xdr:colOff>180975</xdr:colOff>
      <xdr:row>121</xdr:row>
      <xdr:rowOff>133350</xdr:rowOff>
    </xdr:to>
    <xdr:sp>
      <xdr:nvSpPr>
        <xdr:cNvPr id="86" name="TextBox 88"/>
        <xdr:cNvSpPr txBox="1">
          <a:spLocks noChangeArrowheads="1"/>
        </xdr:cNvSpPr>
      </xdr:nvSpPr>
      <xdr:spPr>
        <a:xfrm>
          <a:off x="10601325" y="22012275"/>
          <a:ext cx="11715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Penguatan Kelembagaan</a:t>
          </a: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kelompok yang 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maju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: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klp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k</a:t>
          </a:r>
        </a:p>
      </xdr:txBody>
    </xdr:sp>
    <xdr:clientData/>
  </xdr:twoCellAnchor>
  <xdr:twoCellAnchor>
    <xdr:from>
      <xdr:col>14</xdr:col>
      <xdr:colOff>419100</xdr:colOff>
      <xdr:row>113</xdr:row>
      <xdr:rowOff>152400</xdr:rowOff>
    </xdr:from>
    <xdr:to>
      <xdr:col>16</xdr:col>
      <xdr:colOff>361950</xdr:colOff>
      <xdr:row>121</xdr:row>
      <xdr:rowOff>114300</xdr:rowOff>
    </xdr:to>
    <xdr:sp>
      <xdr:nvSpPr>
        <xdr:cNvPr id="87" name="TextBox 89"/>
        <xdr:cNvSpPr txBox="1">
          <a:spLocks noChangeArrowheads="1"/>
        </xdr:cNvSpPr>
      </xdr:nvSpPr>
      <xdr:spPr>
        <a:xfrm>
          <a:off x="12011025" y="22002750"/>
          <a:ext cx="116205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 permodalan usaha KP</a:t>
          </a: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pinjaman modal : .....m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ilyar</a:t>
          </a:r>
        </a:p>
      </xdr:txBody>
    </xdr:sp>
    <xdr:clientData/>
  </xdr:twoCellAnchor>
  <xdr:twoCellAnchor>
    <xdr:from>
      <xdr:col>13</xdr:col>
      <xdr:colOff>200025</xdr:colOff>
      <xdr:row>111</xdr:row>
      <xdr:rowOff>123825</xdr:rowOff>
    </xdr:from>
    <xdr:to>
      <xdr:col>14</xdr:col>
      <xdr:colOff>228600</xdr:colOff>
      <xdr:row>113</xdr:row>
      <xdr:rowOff>161925</xdr:rowOff>
    </xdr:to>
    <xdr:sp>
      <xdr:nvSpPr>
        <xdr:cNvPr id="88" name="Straight Arrow Connector 90"/>
        <xdr:cNvSpPr>
          <a:spLocks/>
        </xdr:cNvSpPr>
      </xdr:nvSpPr>
      <xdr:spPr>
        <a:xfrm rot="5400000">
          <a:off x="11182350" y="21593175"/>
          <a:ext cx="638175" cy="4191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228600</xdr:colOff>
      <xdr:row>111</xdr:row>
      <xdr:rowOff>123825</xdr:rowOff>
    </xdr:from>
    <xdr:to>
      <xdr:col>15</xdr:col>
      <xdr:colOff>390525</xdr:colOff>
      <xdr:row>113</xdr:row>
      <xdr:rowOff>152400</xdr:rowOff>
    </xdr:to>
    <xdr:sp>
      <xdr:nvSpPr>
        <xdr:cNvPr id="89" name="Straight Arrow Connector 91"/>
        <xdr:cNvSpPr>
          <a:spLocks/>
        </xdr:cNvSpPr>
      </xdr:nvSpPr>
      <xdr:spPr>
        <a:xfrm rot="16200000" flipH="1">
          <a:off x="11820525" y="21593175"/>
          <a:ext cx="771525" cy="4095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295275</xdr:colOff>
      <xdr:row>100</xdr:row>
      <xdr:rowOff>142875</xdr:rowOff>
    </xdr:from>
    <xdr:to>
      <xdr:col>14</xdr:col>
      <xdr:colOff>228600</xdr:colOff>
      <xdr:row>105</xdr:row>
      <xdr:rowOff>171450</xdr:rowOff>
    </xdr:to>
    <xdr:sp>
      <xdr:nvSpPr>
        <xdr:cNvPr id="90" name="Straight Arrow Connector 92"/>
        <xdr:cNvSpPr>
          <a:spLocks/>
        </xdr:cNvSpPr>
      </xdr:nvSpPr>
      <xdr:spPr>
        <a:xfrm rot="16200000" flipH="1">
          <a:off x="8839200" y="19516725"/>
          <a:ext cx="2981325" cy="9810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466725</xdr:colOff>
      <xdr:row>100</xdr:row>
      <xdr:rowOff>142875</xdr:rowOff>
    </xdr:from>
    <xdr:to>
      <xdr:col>9</xdr:col>
      <xdr:colOff>295275</xdr:colOff>
      <xdr:row>106</xdr:row>
      <xdr:rowOff>57150</xdr:rowOff>
    </xdr:to>
    <xdr:sp>
      <xdr:nvSpPr>
        <xdr:cNvPr id="91" name="Straight Arrow Connector 93"/>
        <xdr:cNvSpPr>
          <a:spLocks/>
        </xdr:cNvSpPr>
      </xdr:nvSpPr>
      <xdr:spPr>
        <a:xfrm rot="5400000">
          <a:off x="1790700" y="19516725"/>
          <a:ext cx="7048500" cy="10572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100</xdr:row>
      <xdr:rowOff>142875</xdr:rowOff>
    </xdr:from>
    <xdr:to>
      <xdr:col>9</xdr:col>
      <xdr:colOff>295275</xdr:colOff>
      <xdr:row>106</xdr:row>
      <xdr:rowOff>9525</xdr:rowOff>
    </xdr:to>
    <xdr:sp>
      <xdr:nvSpPr>
        <xdr:cNvPr id="92" name="Straight Arrow Connector 94"/>
        <xdr:cNvSpPr>
          <a:spLocks/>
        </xdr:cNvSpPr>
      </xdr:nvSpPr>
      <xdr:spPr>
        <a:xfrm rot="5400000">
          <a:off x="8772525" y="19516725"/>
          <a:ext cx="66675" cy="10096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847725</xdr:colOff>
      <xdr:row>100</xdr:row>
      <xdr:rowOff>142875</xdr:rowOff>
    </xdr:from>
    <xdr:to>
      <xdr:col>9</xdr:col>
      <xdr:colOff>295275</xdr:colOff>
      <xdr:row>106</xdr:row>
      <xdr:rowOff>38100</xdr:rowOff>
    </xdr:to>
    <xdr:sp>
      <xdr:nvSpPr>
        <xdr:cNvPr id="93" name="Straight Arrow Connector 95"/>
        <xdr:cNvSpPr>
          <a:spLocks/>
        </xdr:cNvSpPr>
      </xdr:nvSpPr>
      <xdr:spPr>
        <a:xfrm rot="5400000">
          <a:off x="5048250" y="19516725"/>
          <a:ext cx="3790950" cy="10382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123</xdr:row>
      <xdr:rowOff>133350</xdr:rowOff>
    </xdr:from>
    <xdr:to>
      <xdr:col>3</xdr:col>
      <xdr:colOff>0</xdr:colOff>
      <xdr:row>138</xdr:row>
      <xdr:rowOff>114300</xdr:rowOff>
    </xdr:to>
    <xdr:sp>
      <xdr:nvSpPr>
        <xdr:cNvPr id="94" name="TextBox 96"/>
        <xdr:cNvSpPr txBox="1">
          <a:spLocks noChangeArrowheads="1"/>
        </xdr:cNvSpPr>
      </xdr:nvSpPr>
      <xdr:spPr>
        <a:xfrm>
          <a:off x="104775" y="23888700"/>
          <a:ext cx="121920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1. Penguatan kelembagaan Poklahsar</a:t>
          </a:r>
        </a:p>
      </xdr:txBody>
    </xdr:sp>
    <xdr:clientData/>
  </xdr:twoCellAnchor>
  <xdr:twoCellAnchor>
    <xdr:from>
      <xdr:col>9</xdr:col>
      <xdr:colOff>523875</xdr:colOff>
      <xdr:row>125</xdr:row>
      <xdr:rowOff>57150</xdr:rowOff>
    </xdr:from>
    <xdr:to>
      <xdr:col>12</xdr:col>
      <xdr:colOff>180975</xdr:colOff>
      <xdr:row>138</xdr:row>
      <xdr:rowOff>180975</xdr:rowOff>
    </xdr:to>
    <xdr:sp>
      <xdr:nvSpPr>
        <xdr:cNvPr id="95" name="TextBox 97"/>
        <xdr:cNvSpPr txBox="1">
          <a:spLocks noChangeArrowheads="1"/>
        </xdr:cNvSpPr>
      </xdr:nvSpPr>
      <xdr:spPr>
        <a:xfrm>
          <a:off x="9067800" y="24193500"/>
          <a:ext cx="1485900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Peningkatan Pelayanan dan kualitas pengujian BLPPMHP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333375</xdr:colOff>
      <xdr:row>125</xdr:row>
      <xdr:rowOff>38100</xdr:rowOff>
    </xdr:from>
    <xdr:to>
      <xdr:col>14</xdr:col>
      <xdr:colOff>257175</xdr:colOff>
      <xdr:row>138</xdr:row>
      <xdr:rowOff>28575</xdr:rowOff>
    </xdr:to>
    <xdr:sp>
      <xdr:nvSpPr>
        <xdr:cNvPr id="96" name="TextBox 99"/>
        <xdr:cNvSpPr txBox="1">
          <a:spLocks noChangeArrowheads="1"/>
        </xdr:cNvSpPr>
      </xdr:nvSpPr>
      <xdr:spPr>
        <a:xfrm>
          <a:off x="10706100" y="24174450"/>
          <a:ext cx="1143000" cy="2466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Penguatan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kelembagaan Poklahsar</a:t>
          </a:r>
        </a:p>
      </xdr:txBody>
    </xdr:sp>
    <xdr:clientData/>
  </xdr:twoCellAnchor>
  <xdr:twoCellAnchor>
    <xdr:from>
      <xdr:col>6</xdr:col>
      <xdr:colOff>381000</xdr:colOff>
      <xdr:row>124</xdr:row>
      <xdr:rowOff>142875</xdr:rowOff>
    </xdr:from>
    <xdr:to>
      <xdr:col>7</xdr:col>
      <xdr:colOff>28575</xdr:colOff>
      <xdr:row>138</xdr:row>
      <xdr:rowOff>85725</xdr:rowOff>
    </xdr:to>
    <xdr:sp>
      <xdr:nvSpPr>
        <xdr:cNvPr id="97" name="TextBox 100"/>
        <xdr:cNvSpPr txBox="1">
          <a:spLocks noChangeArrowheads="1"/>
        </xdr:cNvSpPr>
      </xdr:nvSpPr>
      <xdr:spPr>
        <a:xfrm>
          <a:off x="4581525" y="24088725"/>
          <a:ext cx="1304925" cy="2609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1. Forikan</a:t>
          </a:r>
        </a:p>
      </xdr:txBody>
    </xdr:sp>
    <xdr:clientData/>
  </xdr:twoCellAnchor>
  <xdr:twoCellAnchor>
    <xdr:from>
      <xdr:col>5</xdr:col>
      <xdr:colOff>419100</xdr:colOff>
      <xdr:row>123</xdr:row>
      <xdr:rowOff>142875</xdr:rowOff>
    </xdr:from>
    <xdr:to>
      <xdr:col>6</xdr:col>
      <xdr:colOff>247650</xdr:colOff>
      <xdr:row>138</xdr:row>
      <xdr:rowOff>114300</xdr:rowOff>
    </xdr:to>
    <xdr:sp>
      <xdr:nvSpPr>
        <xdr:cNvPr id="98" name="TextBox 101"/>
        <xdr:cNvSpPr txBox="1">
          <a:spLocks noChangeArrowheads="1"/>
        </xdr:cNvSpPr>
      </xdr:nvSpPr>
      <xdr:spPr>
        <a:xfrm>
          <a:off x="2962275" y="23898225"/>
          <a:ext cx="1485900" cy="2828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Desiminasi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2.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Pengembnngan pengolahan produk perikanan non konsumsi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3</xdr:col>
      <xdr:colOff>180975</xdr:colOff>
      <xdr:row>123</xdr:row>
      <xdr:rowOff>152400</xdr:rowOff>
    </xdr:from>
    <xdr:to>
      <xdr:col>5</xdr:col>
      <xdr:colOff>247650</xdr:colOff>
      <xdr:row>138</xdr:row>
      <xdr:rowOff>123825</xdr:rowOff>
    </xdr:to>
    <xdr:sp>
      <xdr:nvSpPr>
        <xdr:cNvPr id="99" name="TextBox 102"/>
        <xdr:cNvSpPr txBox="1">
          <a:spLocks noChangeArrowheads="1"/>
        </xdr:cNvSpPr>
      </xdr:nvSpPr>
      <xdr:spPr>
        <a:xfrm>
          <a:off x="1504950" y="23907750"/>
          <a:ext cx="1285875" cy="2828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Pameran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dan Promosi Hasil Perikanan </a:t>
          </a:r>
        </a:p>
      </xdr:txBody>
    </xdr:sp>
    <xdr:clientData/>
  </xdr:twoCellAnchor>
  <xdr:twoCellAnchor>
    <xdr:from>
      <xdr:col>7</xdr:col>
      <xdr:colOff>238125</xdr:colOff>
      <xdr:row>125</xdr:row>
      <xdr:rowOff>57150</xdr:rowOff>
    </xdr:from>
    <xdr:to>
      <xdr:col>7</xdr:col>
      <xdr:colOff>1524000</xdr:colOff>
      <xdr:row>138</xdr:row>
      <xdr:rowOff>95250</xdr:rowOff>
    </xdr:to>
    <xdr:sp>
      <xdr:nvSpPr>
        <xdr:cNvPr id="100" name="TextBox 103"/>
        <xdr:cNvSpPr txBox="1">
          <a:spLocks noChangeArrowheads="1"/>
        </xdr:cNvSpPr>
      </xdr:nvSpPr>
      <xdr:spPr>
        <a:xfrm>
          <a:off x="6096000" y="24193500"/>
          <a:ext cx="12858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1. Peningkatan pelayanan mutu dan SDM BLPPMHP
</a:t>
          </a:r>
        </a:p>
      </xdr:txBody>
    </xdr:sp>
    <xdr:clientData/>
  </xdr:twoCellAnchor>
  <xdr:twoCellAnchor>
    <xdr:from>
      <xdr:col>1</xdr:col>
      <xdr:colOff>581025</xdr:colOff>
      <xdr:row>121</xdr:row>
      <xdr:rowOff>123825</xdr:rowOff>
    </xdr:from>
    <xdr:to>
      <xdr:col>1</xdr:col>
      <xdr:colOff>590550</xdr:colOff>
      <xdr:row>123</xdr:row>
      <xdr:rowOff>133350</xdr:rowOff>
    </xdr:to>
    <xdr:sp>
      <xdr:nvSpPr>
        <xdr:cNvPr id="101" name="Straight Arrow Connector 104"/>
        <xdr:cNvSpPr>
          <a:spLocks/>
        </xdr:cNvSpPr>
      </xdr:nvSpPr>
      <xdr:spPr>
        <a:xfrm rot="5400000">
          <a:off x="685800" y="23498175"/>
          <a:ext cx="9525" cy="390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121</xdr:row>
      <xdr:rowOff>133350</xdr:rowOff>
    </xdr:from>
    <xdr:to>
      <xdr:col>4</xdr:col>
      <xdr:colOff>219075</xdr:colOff>
      <xdr:row>123</xdr:row>
      <xdr:rowOff>152400</xdr:rowOff>
    </xdr:to>
    <xdr:sp>
      <xdr:nvSpPr>
        <xdr:cNvPr id="102" name="Straight Arrow Connector 105"/>
        <xdr:cNvSpPr>
          <a:spLocks/>
        </xdr:cNvSpPr>
      </xdr:nvSpPr>
      <xdr:spPr>
        <a:xfrm rot="16200000" flipH="1">
          <a:off x="2066925" y="23507700"/>
          <a:ext cx="85725" cy="400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914400</xdr:colOff>
      <xdr:row>121</xdr:row>
      <xdr:rowOff>161925</xdr:rowOff>
    </xdr:from>
    <xdr:to>
      <xdr:col>6</xdr:col>
      <xdr:colOff>1028700</xdr:colOff>
      <xdr:row>124</xdr:row>
      <xdr:rowOff>142875</xdr:rowOff>
    </xdr:to>
    <xdr:sp>
      <xdr:nvSpPr>
        <xdr:cNvPr id="103" name="Straight Arrow Connector 106"/>
        <xdr:cNvSpPr>
          <a:spLocks/>
        </xdr:cNvSpPr>
      </xdr:nvSpPr>
      <xdr:spPr>
        <a:xfrm rot="16200000" flipH="1">
          <a:off x="5114925" y="23536275"/>
          <a:ext cx="114300" cy="5524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819150</xdr:colOff>
      <xdr:row>123</xdr:row>
      <xdr:rowOff>180975</xdr:rowOff>
    </xdr:from>
    <xdr:to>
      <xdr:col>7</xdr:col>
      <xdr:colOff>885825</xdr:colOff>
      <xdr:row>125</xdr:row>
      <xdr:rowOff>57150</xdr:rowOff>
    </xdr:to>
    <xdr:sp>
      <xdr:nvSpPr>
        <xdr:cNvPr id="104" name="Straight Arrow Connector 107"/>
        <xdr:cNvSpPr>
          <a:spLocks/>
        </xdr:cNvSpPr>
      </xdr:nvSpPr>
      <xdr:spPr>
        <a:xfrm rot="16200000" flipH="1">
          <a:off x="6677025" y="23936325"/>
          <a:ext cx="66675" cy="2571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1009650</xdr:colOff>
      <xdr:row>121</xdr:row>
      <xdr:rowOff>114300</xdr:rowOff>
    </xdr:from>
    <xdr:to>
      <xdr:col>5</xdr:col>
      <xdr:colOff>1162050</xdr:colOff>
      <xdr:row>123</xdr:row>
      <xdr:rowOff>142875</xdr:rowOff>
    </xdr:to>
    <xdr:sp>
      <xdr:nvSpPr>
        <xdr:cNvPr id="105" name="Straight Arrow Connector 108"/>
        <xdr:cNvSpPr>
          <a:spLocks/>
        </xdr:cNvSpPr>
      </xdr:nvSpPr>
      <xdr:spPr>
        <a:xfrm rot="16200000" flipH="1">
          <a:off x="3552825" y="23488650"/>
          <a:ext cx="152400" cy="4095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121</xdr:row>
      <xdr:rowOff>133350</xdr:rowOff>
    </xdr:from>
    <xdr:to>
      <xdr:col>13</xdr:col>
      <xdr:colOff>295275</xdr:colOff>
      <xdr:row>125</xdr:row>
      <xdr:rowOff>38100</xdr:rowOff>
    </xdr:to>
    <xdr:sp>
      <xdr:nvSpPr>
        <xdr:cNvPr id="106" name="Straight Arrow Connector 110"/>
        <xdr:cNvSpPr>
          <a:spLocks/>
        </xdr:cNvSpPr>
      </xdr:nvSpPr>
      <xdr:spPr>
        <a:xfrm rot="16200000" flipH="1">
          <a:off x="11182350" y="23507700"/>
          <a:ext cx="95250" cy="6667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323850</xdr:colOff>
      <xdr:row>121</xdr:row>
      <xdr:rowOff>114300</xdr:rowOff>
    </xdr:from>
    <xdr:to>
      <xdr:col>15</xdr:col>
      <xdr:colOff>390525</xdr:colOff>
      <xdr:row>124</xdr:row>
      <xdr:rowOff>190500</xdr:rowOff>
    </xdr:to>
    <xdr:sp>
      <xdr:nvSpPr>
        <xdr:cNvPr id="107" name="Straight Arrow Connector 111"/>
        <xdr:cNvSpPr>
          <a:spLocks/>
        </xdr:cNvSpPr>
      </xdr:nvSpPr>
      <xdr:spPr>
        <a:xfrm rot="5400000">
          <a:off x="12525375" y="23488650"/>
          <a:ext cx="66675" cy="6477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895350</xdr:colOff>
      <xdr:row>10</xdr:row>
      <xdr:rowOff>152400</xdr:rowOff>
    </xdr:from>
    <xdr:to>
      <xdr:col>12</xdr:col>
      <xdr:colOff>257175</xdr:colOff>
      <xdr:row>16</xdr:row>
      <xdr:rowOff>95250</xdr:rowOff>
    </xdr:to>
    <xdr:sp>
      <xdr:nvSpPr>
        <xdr:cNvPr id="108" name="TextBox 112"/>
        <xdr:cNvSpPr txBox="1">
          <a:spLocks noChangeArrowheads="1"/>
        </xdr:cNvSpPr>
      </xdr:nvSpPr>
      <xdr:spPr>
        <a:xfrm>
          <a:off x="8410575" y="2162175"/>
          <a:ext cx="221932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mutu produksi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perikanan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ersentase  peningkatan harga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 ikan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8</xdr:col>
      <xdr:colOff>371475</xdr:colOff>
      <xdr:row>16</xdr:row>
      <xdr:rowOff>95250</xdr:rowOff>
    </xdr:from>
    <xdr:to>
      <xdr:col>10</xdr:col>
      <xdr:colOff>371475</xdr:colOff>
      <xdr:row>19</xdr:row>
      <xdr:rowOff>133350</xdr:rowOff>
    </xdr:to>
    <xdr:sp>
      <xdr:nvSpPr>
        <xdr:cNvPr id="109" name="Straight Arrow Connector 113"/>
        <xdr:cNvSpPr>
          <a:spLocks/>
        </xdr:cNvSpPr>
      </xdr:nvSpPr>
      <xdr:spPr>
        <a:xfrm rot="5400000">
          <a:off x="7886700" y="3248025"/>
          <a:ext cx="1638300" cy="6096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400050</xdr:colOff>
      <xdr:row>19</xdr:row>
      <xdr:rowOff>85725</xdr:rowOff>
    </xdr:from>
    <xdr:to>
      <xdr:col>5</xdr:col>
      <xdr:colOff>1571625</xdr:colOff>
      <xdr:row>27</xdr:row>
      <xdr:rowOff>66675</xdr:rowOff>
    </xdr:to>
    <xdr:sp>
      <xdr:nvSpPr>
        <xdr:cNvPr id="110" name="TextBox 114"/>
        <xdr:cNvSpPr txBox="1">
          <a:spLocks noChangeArrowheads="1"/>
        </xdr:cNvSpPr>
      </xdr:nvSpPr>
      <xdr:spPr>
        <a:xfrm>
          <a:off x="2943225" y="3810000"/>
          <a:ext cx="11715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luas kawasan budidaya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Penambahan luas lahan : ...Ha</a:t>
          </a:r>
        </a:p>
      </xdr:txBody>
    </xdr:sp>
    <xdr:clientData/>
  </xdr:twoCellAnchor>
  <xdr:twoCellAnchor>
    <xdr:from>
      <xdr:col>5</xdr:col>
      <xdr:colOff>990600</xdr:colOff>
      <xdr:row>17</xdr:row>
      <xdr:rowOff>76200</xdr:rowOff>
    </xdr:from>
    <xdr:to>
      <xdr:col>5</xdr:col>
      <xdr:colOff>1200150</xdr:colOff>
      <xdr:row>19</xdr:row>
      <xdr:rowOff>85725</xdr:rowOff>
    </xdr:to>
    <xdr:sp>
      <xdr:nvSpPr>
        <xdr:cNvPr id="111" name="Straight Arrow Connector 115"/>
        <xdr:cNvSpPr>
          <a:spLocks/>
        </xdr:cNvSpPr>
      </xdr:nvSpPr>
      <xdr:spPr>
        <a:xfrm rot="5400000">
          <a:off x="3533775" y="3419475"/>
          <a:ext cx="209550" cy="390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8</xdr:row>
      <xdr:rowOff>66675</xdr:rowOff>
    </xdr:from>
    <xdr:to>
      <xdr:col>10</xdr:col>
      <xdr:colOff>371475</xdr:colOff>
      <xdr:row>10</xdr:row>
      <xdr:rowOff>152400</xdr:rowOff>
    </xdr:to>
    <xdr:sp>
      <xdr:nvSpPr>
        <xdr:cNvPr id="112" name="Straight Arrow Connector 116"/>
        <xdr:cNvSpPr>
          <a:spLocks/>
        </xdr:cNvSpPr>
      </xdr:nvSpPr>
      <xdr:spPr>
        <a:xfrm rot="16200000" flipH="1">
          <a:off x="9515475" y="1695450"/>
          <a:ext cx="9525" cy="4667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31</xdr:row>
      <xdr:rowOff>114300</xdr:rowOff>
    </xdr:from>
    <xdr:to>
      <xdr:col>20</xdr:col>
      <xdr:colOff>285750</xdr:colOff>
      <xdr:row>42</xdr:row>
      <xdr:rowOff>95250</xdr:rowOff>
    </xdr:to>
    <xdr:sp>
      <xdr:nvSpPr>
        <xdr:cNvPr id="113" name="TextBox 117"/>
        <xdr:cNvSpPr txBox="1">
          <a:spLocks noChangeArrowheads="1"/>
        </xdr:cNvSpPr>
      </xdr:nvSpPr>
      <xdr:spPr>
        <a:xfrm>
          <a:off x="14249400" y="6124575"/>
          <a:ext cx="12858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Peningkatan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Produksi Ikan sistem budidaya minapadi</a:t>
          </a:r>
        </a:p>
      </xdr:txBody>
    </xdr:sp>
    <xdr:clientData/>
  </xdr:twoCellAnchor>
  <xdr:twoCellAnchor>
    <xdr:from>
      <xdr:col>21</xdr:col>
      <xdr:colOff>209550</xdr:colOff>
      <xdr:row>31</xdr:row>
      <xdr:rowOff>38100</xdr:rowOff>
    </xdr:from>
    <xdr:to>
      <xdr:col>23</xdr:col>
      <xdr:colOff>266700</xdr:colOff>
      <xdr:row>42</xdr:row>
      <xdr:rowOff>85725</xdr:rowOff>
    </xdr:to>
    <xdr:sp>
      <xdr:nvSpPr>
        <xdr:cNvPr id="114" name="TextBox 118"/>
        <xdr:cNvSpPr txBox="1">
          <a:spLocks noChangeArrowheads="1"/>
        </xdr:cNvSpPr>
      </xdr:nvSpPr>
      <xdr:spPr>
        <a:xfrm>
          <a:off x="16068675" y="6048375"/>
          <a:ext cx="127635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1. Peningkatan sarana motor tempel </a:t>
          </a:r>
        </a:p>
      </xdr:txBody>
    </xdr:sp>
    <xdr:clientData/>
  </xdr:twoCellAnchor>
  <xdr:twoCellAnchor>
    <xdr:from>
      <xdr:col>24</xdr:col>
      <xdr:colOff>95250</xdr:colOff>
      <xdr:row>31</xdr:row>
      <xdr:rowOff>76200</xdr:rowOff>
    </xdr:from>
    <xdr:to>
      <xdr:col>26</xdr:col>
      <xdr:colOff>152400</xdr:colOff>
      <xdr:row>42</xdr:row>
      <xdr:rowOff>57150</xdr:rowOff>
    </xdr:to>
    <xdr:sp>
      <xdr:nvSpPr>
        <xdr:cNvPr id="115" name="TextBox 119"/>
        <xdr:cNvSpPr txBox="1">
          <a:spLocks noChangeArrowheads="1"/>
        </xdr:cNvSpPr>
      </xdr:nvSpPr>
      <xdr:spPr>
        <a:xfrm>
          <a:off x="17783175" y="6086475"/>
          <a:ext cx="127635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Peningkatan Kapasitas KKMB</a:t>
          </a:r>
        </a:p>
      </xdr:txBody>
    </xdr:sp>
    <xdr:clientData/>
  </xdr:twoCellAnchor>
  <xdr:twoCellAnchor>
    <xdr:from>
      <xdr:col>14</xdr:col>
      <xdr:colOff>95250</xdr:colOff>
      <xdr:row>67</xdr:row>
      <xdr:rowOff>19050</xdr:rowOff>
    </xdr:from>
    <xdr:to>
      <xdr:col>15</xdr:col>
      <xdr:colOff>523875</xdr:colOff>
      <xdr:row>76</xdr:row>
      <xdr:rowOff>142875</xdr:rowOff>
    </xdr:to>
    <xdr:sp>
      <xdr:nvSpPr>
        <xdr:cNvPr id="116" name="TextBox 120"/>
        <xdr:cNvSpPr txBox="1">
          <a:spLocks noChangeArrowheads="1"/>
        </xdr:cNvSpPr>
      </xdr:nvSpPr>
      <xdr:spPr>
        <a:xfrm>
          <a:off x="11687175" y="12992100"/>
          <a:ext cx="103822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SDM masyarakat pesisir </a:t>
          </a:r>
          <a:r>
            <a:rPr lang="en-US" cap="none" sz="105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jumlah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masyarakat pesisir yang terakses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</a:p>
      </xdr:txBody>
    </xdr:sp>
    <xdr:clientData/>
  </xdr:twoCellAnchor>
  <xdr:twoCellAnchor>
    <xdr:from>
      <xdr:col>12</xdr:col>
      <xdr:colOff>600075</xdr:colOff>
      <xdr:row>65</xdr:row>
      <xdr:rowOff>9525</xdr:rowOff>
    </xdr:from>
    <xdr:to>
      <xdr:col>15</xdr:col>
      <xdr:colOff>0</xdr:colOff>
      <xdr:row>67</xdr:row>
      <xdr:rowOff>19050</xdr:rowOff>
    </xdr:to>
    <xdr:sp>
      <xdr:nvSpPr>
        <xdr:cNvPr id="117" name="Straight Arrow Connector 121"/>
        <xdr:cNvSpPr>
          <a:spLocks/>
        </xdr:cNvSpPr>
      </xdr:nvSpPr>
      <xdr:spPr>
        <a:xfrm rot="16200000" flipH="1">
          <a:off x="10972800" y="12601575"/>
          <a:ext cx="1228725" cy="390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104775</xdr:colOff>
      <xdr:row>79</xdr:row>
      <xdr:rowOff>38100</xdr:rowOff>
    </xdr:from>
    <xdr:to>
      <xdr:col>16</xdr:col>
      <xdr:colOff>66675</xdr:colOff>
      <xdr:row>91</xdr:row>
      <xdr:rowOff>161925</xdr:rowOff>
    </xdr:to>
    <xdr:sp>
      <xdr:nvSpPr>
        <xdr:cNvPr id="118" name="TextBox 122"/>
        <xdr:cNvSpPr txBox="1">
          <a:spLocks noChangeArrowheads="1"/>
        </xdr:cNvSpPr>
      </xdr:nvSpPr>
      <xdr:spPr>
        <a:xfrm>
          <a:off x="11696700" y="15306675"/>
          <a:ext cx="11811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KGtn :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Putra Putri Maritim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2. Bersih Pantai</a:t>
          </a:r>
        </a:p>
      </xdr:txBody>
    </xdr:sp>
    <xdr:clientData/>
  </xdr:twoCellAnchor>
  <xdr:twoCellAnchor>
    <xdr:from>
      <xdr:col>9</xdr:col>
      <xdr:colOff>238125</xdr:colOff>
      <xdr:row>19</xdr:row>
      <xdr:rowOff>161925</xdr:rowOff>
    </xdr:from>
    <xdr:to>
      <xdr:col>11</xdr:col>
      <xdr:colOff>533400</xdr:colOff>
      <xdr:row>29</xdr:row>
      <xdr:rowOff>76200</xdr:rowOff>
    </xdr:to>
    <xdr:sp>
      <xdr:nvSpPr>
        <xdr:cNvPr id="119" name="TextBox 123"/>
        <xdr:cNvSpPr txBox="1">
          <a:spLocks noChangeArrowheads="1"/>
        </xdr:cNvSpPr>
      </xdr:nvSpPr>
      <xdr:spPr>
        <a:xfrm>
          <a:off x="8782050" y="3886200"/>
          <a:ext cx="1514475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P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enerapan 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C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ara Budidaya Ikan yang Baik (CBIB)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Persentase penerapan 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IB : ...%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95250</xdr:colOff>
      <xdr:row>19</xdr:row>
      <xdr:rowOff>85725</xdr:rowOff>
    </xdr:from>
    <xdr:to>
      <xdr:col>6</xdr:col>
      <xdr:colOff>1438275</xdr:colOff>
      <xdr:row>29</xdr:row>
      <xdr:rowOff>19050</xdr:rowOff>
    </xdr:to>
    <xdr:sp>
      <xdr:nvSpPr>
        <xdr:cNvPr id="120" name="TextBox 124"/>
        <xdr:cNvSpPr txBox="1">
          <a:spLocks noChangeArrowheads="1"/>
        </xdr:cNvSpPr>
      </xdr:nvSpPr>
      <xdr:spPr>
        <a:xfrm>
          <a:off x="4295775" y="3810000"/>
          <a:ext cx="13430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SDM perikanan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J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KUB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yang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menjadi koperasi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: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..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klpk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2.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pembudidaya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ikan 
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trampil</a:t>
          </a:r>
          <a:r>
            <a:rPr lang="en-US" cap="none" sz="10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: ...org
</a:t>
          </a:r>
        </a:p>
      </xdr:txBody>
    </xdr:sp>
    <xdr:clientData/>
  </xdr:twoCellAnchor>
  <xdr:twoCellAnchor>
    <xdr:from>
      <xdr:col>12</xdr:col>
      <xdr:colOff>104775</xdr:colOff>
      <xdr:row>19</xdr:row>
      <xdr:rowOff>161925</xdr:rowOff>
    </xdr:from>
    <xdr:to>
      <xdr:col>14</xdr:col>
      <xdr:colOff>542925</xdr:colOff>
      <xdr:row>29</xdr:row>
      <xdr:rowOff>123825</xdr:rowOff>
    </xdr:to>
    <xdr:sp>
      <xdr:nvSpPr>
        <xdr:cNvPr id="121" name="TextBox 125"/>
        <xdr:cNvSpPr txBox="1">
          <a:spLocks noChangeArrowheads="1"/>
        </xdr:cNvSpPr>
      </xdr:nvSpPr>
      <xdr:spPr>
        <a:xfrm>
          <a:off x="10477500" y="3886200"/>
          <a:ext cx="165735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teknologi usaha perikanan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J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Teknologi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penangkapan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diterapkan : ....paket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2. J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umlah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Teknologi Budidaya y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a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ng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diterapkan : ...paket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10</xdr:col>
      <xdr:colOff>371475</xdr:colOff>
      <xdr:row>16</xdr:row>
      <xdr:rowOff>95250</xdr:rowOff>
    </xdr:from>
    <xdr:to>
      <xdr:col>13</xdr:col>
      <xdr:colOff>323850</xdr:colOff>
      <xdr:row>19</xdr:row>
      <xdr:rowOff>161925</xdr:rowOff>
    </xdr:to>
    <xdr:sp>
      <xdr:nvSpPr>
        <xdr:cNvPr id="122" name="Straight Arrow Connector 126"/>
        <xdr:cNvSpPr>
          <a:spLocks/>
        </xdr:cNvSpPr>
      </xdr:nvSpPr>
      <xdr:spPr>
        <a:xfrm rot="16200000" flipH="1">
          <a:off x="9525000" y="3248025"/>
          <a:ext cx="1781175" cy="6381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285750</xdr:colOff>
      <xdr:row>113</xdr:row>
      <xdr:rowOff>114300</xdr:rowOff>
    </xdr:from>
    <xdr:to>
      <xdr:col>12</xdr:col>
      <xdr:colOff>47625</xdr:colOff>
      <xdr:row>123</xdr:row>
      <xdr:rowOff>57150</xdr:rowOff>
    </xdr:to>
    <xdr:sp>
      <xdr:nvSpPr>
        <xdr:cNvPr id="123" name="Text Box 1"/>
        <xdr:cNvSpPr txBox="1">
          <a:spLocks noChangeArrowheads="1"/>
        </xdr:cNvSpPr>
      </xdr:nvSpPr>
      <xdr:spPr>
        <a:xfrm>
          <a:off x="8829675" y="21964650"/>
          <a:ext cx="15906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</a:t>
          </a: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urunnya</a:t>
          </a: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pemakaian bahan kimia berbahaya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Persentase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penurunan pemakaian bahan   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kimia berbahaya</a:t>
          </a:r>
        </a:p>
      </xdr:txBody>
    </xdr:sp>
    <xdr:clientData/>
  </xdr:twoCellAnchor>
  <xdr:twoCellAnchor>
    <xdr:from>
      <xdr:col>5</xdr:col>
      <xdr:colOff>409575</xdr:colOff>
      <xdr:row>113</xdr:row>
      <xdr:rowOff>171450</xdr:rowOff>
    </xdr:from>
    <xdr:to>
      <xdr:col>5</xdr:col>
      <xdr:colOff>1609725</xdr:colOff>
      <xdr:row>121</xdr:row>
      <xdr:rowOff>114300</xdr:rowOff>
    </xdr:to>
    <xdr:sp>
      <xdr:nvSpPr>
        <xdr:cNvPr id="124" name="TextBox 128"/>
        <xdr:cNvSpPr txBox="1">
          <a:spLocks noChangeArrowheads="1"/>
        </xdr:cNvSpPr>
      </xdr:nvSpPr>
      <xdr:spPr>
        <a:xfrm>
          <a:off x="2952750" y="22021800"/>
          <a:ext cx="120015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Meningkatnya  teknologi olahan HKP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Iku :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Jumlah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produk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si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olahan HKP :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ton</a:t>
          </a:r>
        </a:p>
      </xdr:txBody>
    </xdr:sp>
    <xdr:clientData/>
  </xdr:twoCellAnchor>
  <xdr:twoCellAnchor>
    <xdr:from>
      <xdr:col>5</xdr:col>
      <xdr:colOff>1009650</xdr:colOff>
      <xdr:row>112</xdr:row>
      <xdr:rowOff>0</xdr:rowOff>
    </xdr:from>
    <xdr:to>
      <xdr:col>6</xdr:col>
      <xdr:colOff>485775</xdr:colOff>
      <xdr:row>113</xdr:row>
      <xdr:rowOff>171450</xdr:rowOff>
    </xdr:to>
    <xdr:sp>
      <xdr:nvSpPr>
        <xdr:cNvPr id="125" name="Straight Arrow Connector 129"/>
        <xdr:cNvSpPr>
          <a:spLocks/>
        </xdr:cNvSpPr>
      </xdr:nvSpPr>
      <xdr:spPr>
        <a:xfrm rot="5400000">
          <a:off x="3552825" y="21659850"/>
          <a:ext cx="1133475" cy="3619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112</xdr:row>
      <xdr:rowOff>47625</xdr:rowOff>
    </xdr:from>
    <xdr:to>
      <xdr:col>10</xdr:col>
      <xdr:colOff>476250</xdr:colOff>
      <xdr:row>113</xdr:row>
      <xdr:rowOff>114300</xdr:rowOff>
    </xdr:to>
    <xdr:sp>
      <xdr:nvSpPr>
        <xdr:cNvPr id="126" name="Straight Arrow Connector 130"/>
        <xdr:cNvSpPr>
          <a:spLocks/>
        </xdr:cNvSpPr>
      </xdr:nvSpPr>
      <xdr:spPr>
        <a:xfrm rot="16200000" flipH="1">
          <a:off x="8782050" y="21707475"/>
          <a:ext cx="847725" cy="2571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7</xdr:col>
      <xdr:colOff>1143000</xdr:colOff>
      <xdr:row>29</xdr:row>
      <xdr:rowOff>95250</xdr:rowOff>
    </xdr:to>
    <xdr:sp>
      <xdr:nvSpPr>
        <xdr:cNvPr id="127" name="TextBox 131"/>
        <xdr:cNvSpPr txBox="1">
          <a:spLocks noChangeArrowheads="1"/>
        </xdr:cNvSpPr>
      </xdr:nvSpPr>
      <xdr:spPr>
        <a:xfrm>
          <a:off x="5857875" y="3838575"/>
          <a:ext cx="114300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Meningkatnya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penerapan C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ara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embenihan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kan yang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aik (CPIB)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Iku :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Persentase penerapan CPIB : ...%
</a:t>
          </a:r>
        </a:p>
      </xdr:txBody>
    </xdr:sp>
    <xdr:clientData/>
  </xdr:twoCellAnchor>
  <xdr:twoCellAnchor>
    <xdr:from>
      <xdr:col>5</xdr:col>
      <xdr:colOff>1200150</xdr:colOff>
      <xdr:row>17</xdr:row>
      <xdr:rowOff>76200</xdr:rowOff>
    </xdr:from>
    <xdr:to>
      <xdr:col>7</xdr:col>
      <xdr:colOff>571500</xdr:colOff>
      <xdr:row>19</xdr:row>
      <xdr:rowOff>114300</xdr:rowOff>
    </xdr:to>
    <xdr:sp>
      <xdr:nvSpPr>
        <xdr:cNvPr id="128" name="Straight Arrow Connector 132"/>
        <xdr:cNvSpPr>
          <a:spLocks/>
        </xdr:cNvSpPr>
      </xdr:nvSpPr>
      <xdr:spPr>
        <a:xfrm rot="16200000" flipH="1">
          <a:off x="3743325" y="3419475"/>
          <a:ext cx="2686050" cy="4191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76</xdr:row>
      <xdr:rowOff>142875</xdr:rowOff>
    </xdr:from>
    <xdr:to>
      <xdr:col>15</xdr:col>
      <xdr:colOff>85725</xdr:colOff>
      <xdr:row>79</xdr:row>
      <xdr:rowOff>38100</xdr:rowOff>
    </xdr:to>
    <xdr:sp>
      <xdr:nvSpPr>
        <xdr:cNvPr id="129" name="Straight Arrow Connector 133"/>
        <xdr:cNvSpPr>
          <a:spLocks/>
        </xdr:cNvSpPr>
      </xdr:nvSpPr>
      <xdr:spPr>
        <a:xfrm rot="16200000" flipH="1">
          <a:off x="12211050" y="14839950"/>
          <a:ext cx="76200" cy="4667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476250</xdr:colOff>
      <xdr:row>123</xdr:row>
      <xdr:rowOff>57150</xdr:rowOff>
    </xdr:from>
    <xdr:to>
      <xdr:col>11</xdr:col>
      <xdr:colOff>47625</xdr:colOff>
      <xdr:row>125</xdr:row>
      <xdr:rowOff>57150</xdr:rowOff>
    </xdr:to>
    <xdr:sp>
      <xdr:nvSpPr>
        <xdr:cNvPr id="130" name="Straight Arrow Connector 134"/>
        <xdr:cNvSpPr>
          <a:spLocks/>
        </xdr:cNvSpPr>
      </xdr:nvSpPr>
      <xdr:spPr>
        <a:xfrm rot="16200000" flipH="1">
          <a:off x="9629775" y="23812500"/>
          <a:ext cx="180975" cy="3810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159</xdr:row>
      <xdr:rowOff>142875</xdr:rowOff>
    </xdr:from>
    <xdr:to>
      <xdr:col>5</xdr:col>
      <xdr:colOff>323850</xdr:colOff>
      <xdr:row>172</xdr:row>
      <xdr:rowOff>28575</xdr:rowOff>
    </xdr:to>
    <xdr:sp>
      <xdr:nvSpPr>
        <xdr:cNvPr id="131" name="TextBox 135"/>
        <xdr:cNvSpPr txBox="1">
          <a:spLocks noChangeArrowheads="1"/>
        </xdr:cNvSpPr>
      </xdr:nvSpPr>
      <xdr:spPr>
        <a:xfrm>
          <a:off x="1628775" y="30861000"/>
          <a:ext cx="123825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Tingkat kesesuaian program/kegiatan yang ada diRenstra dengan ada di DPA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% kesesuaian program/kegiatan di Renstra dengan DPA</a:t>
          </a:r>
        </a:p>
      </xdr:txBody>
    </xdr:sp>
    <xdr:clientData/>
  </xdr:twoCellAnchor>
  <xdr:twoCellAnchor>
    <xdr:from>
      <xdr:col>6</xdr:col>
      <xdr:colOff>1171575</xdr:colOff>
      <xdr:row>160</xdr:row>
      <xdr:rowOff>0</xdr:rowOff>
    </xdr:from>
    <xdr:to>
      <xdr:col>7</xdr:col>
      <xdr:colOff>647700</xdr:colOff>
      <xdr:row>171</xdr:row>
      <xdr:rowOff>66675</xdr:rowOff>
    </xdr:to>
    <xdr:sp>
      <xdr:nvSpPr>
        <xdr:cNvPr id="132" name="TextBox 136"/>
        <xdr:cNvSpPr txBox="1">
          <a:spLocks noChangeArrowheads="1"/>
        </xdr:cNvSpPr>
      </xdr:nvSpPr>
      <xdr:spPr>
        <a:xfrm>
          <a:off x="5372100" y="30908625"/>
          <a:ext cx="113347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Ketersediaan data kepegawaian yang akurat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Persentase ketersediaan data kepegawaian</a:t>
          </a:r>
        </a:p>
      </xdr:txBody>
    </xdr:sp>
    <xdr:clientData/>
  </xdr:twoCellAnchor>
  <xdr:twoCellAnchor>
    <xdr:from>
      <xdr:col>3</xdr:col>
      <xdr:colOff>238125</xdr:colOff>
      <xdr:row>157</xdr:row>
      <xdr:rowOff>180975</xdr:rowOff>
    </xdr:from>
    <xdr:to>
      <xdr:col>4</xdr:col>
      <xdr:colOff>314325</xdr:colOff>
      <xdr:row>159</xdr:row>
      <xdr:rowOff>142875</xdr:rowOff>
    </xdr:to>
    <xdr:sp>
      <xdr:nvSpPr>
        <xdr:cNvPr id="133" name="Straight Arrow Connector 137"/>
        <xdr:cNvSpPr>
          <a:spLocks/>
        </xdr:cNvSpPr>
      </xdr:nvSpPr>
      <xdr:spPr>
        <a:xfrm rot="16200000" flipH="1">
          <a:off x="1562100" y="30518100"/>
          <a:ext cx="685800" cy="3429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1628775</xdr:colOff>
      <xdr:row>144</xdr:row>
      <xdr:rowOff>133350</xdr:rowOff>
    </xdr:from>
    <xdr:to>
      <xdr:col>8</xdr:col>
      <xdr:colOff>28575</xdr:colOff>
      <xdr:row>149</xdr:row>
      <xdr:rowOff>161925</xdr:rowOff>
    </xdr:to>
    <xdr:sp>
      <xdr:nvSpPr>
        <xdr:cNvPr id="134" name="TextBox 138"/>
        <xdr:cNvSpPr txBox="1">
          <a:spLocks noChangeArrowheads="1"/>
        </xdr:cNvSpPr>
      </xdr:nvSpPr>
      <xdr:spPr>
        <a:xfrm>
          <a:off x="4171950" y="27993975"/>
          <a:ext cx="33718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Tata Kelola Organisasi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Nilai Evaluasi Akuntabilitas Kinerja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2. Persentase capaian realisasi keuangan pengelolaan program/kegiatan tepat waktu sesuai dengan anggaran kas</a:t>
          </a:r>
        </a:p>
      </xdr:txBody>
    </xdr:sp>
    <xdr:clientData/>
  </xdr:twoCellAnchor>
  <xdr:twoCellAnchor>
    <xdr:from>
      <xdr:col>0</xdr:col>
      <xdr:colOff>95250</xdr:colOff>
      <xdr:row>159</xdr:row>
      <xdr:rowOff>104775</xdr:rowOff>
    </xdr:from>
    <xdr:to>
      <xdr:col>3</xdr:col>
      <xdr:colOff>133350</xdr:colOff>
      <xdr:row>171</xdr:row>
      <xdr:rowOff>180975</xdr:rowOff>
    </xdr:to>
    <xdr:sp>
      <xdr:nvSpPr>
        <xdr:cNvPr id="135" name="TextBox 139"/>
        <xdr:cNvSpPr txBox="1">
          <a:spLocks noChangeArrowheads="1"/>
        </xdr:cNvSpPr>
      </xdr:nvSpPr>
      <xdr:spPr>
        <a:xfrm>
          <a:off x="95250" y="30822900"/>
          <a:ext cx="1362075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Ketepatan waktu penyampaian dokumen perencanaan (Renstra, RKT, Perjanjian Kinerja)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Jumlah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dokumen perencanaan yang disampaikan tepat waktu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2. Jumlah dokumen pelaporan yang disampaikan tepat waktu</a:t>
          </a:r>
        </a:p>
      </xdr:txBody>
    </xdr:sp>
    <xdr:clientData/>
  </xdr:twoCellAnchor>
  <xdr:twoCellAnchor>
    <xdr:from>
      <xdr:col>7</xdr:col>
      <xdr:colOff>771525</xdr:colOff>
      <xdr:row>160</xdr:row>
      <xdr:rowOff>19050</xdr:rowOff>
    </xdr:from>
    <xdr:to>
      <xdr:col>8</xdr:col>
      <xdr:colOff>200025</xdr:colOff>
      <xdr:row>171</xdr:row>
      <xdr:rowOff>66675</xdr:rowOff>
    </xdr:to>
    <xdr:sp>
      <xdr:nvSpPr>
        <xdr:cNvPr id="136" name="TextBox 140"/>
        <xdr:cNvSpPr txBox="1">
          <a:spLocks noChangeArrowheads="1"/>
        </xdr:cNvSpPr>
      </xdr:nvSpPr>
      <xdr:spPr>
        <a:xfrm>
          <a:off x="6629400" y="30927675"/>
          <a:ext cx="108585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pengelolaan sarpras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Persentase BMD dalam kondisi baik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2. Persentase Pemenuhan kebutuhan sarpras pendukung kinerja</a:t>
          </a:r>
        </a:p>
      </xdr:txBody>
    </xdr:sp>
    <xdr:clientData/>
  </xdr:twoCellAnchor>
  <xdr:twoCellAnchor>
    <xdr:from>
      <xdr:col>6</xdr:col>
      <xdr:colOff>247650</xdr:colOff>
      <xdr:row>152</xdr:row>
      <xdr:rowOff>123825</xdr:rowOff>
    </xdr:from>
    <xdr:to>
      <xdr:col>7</xdr:col>
      <xdr:colOff>1466850</xdr:colOff>
      <xdr:row>158</xdr:row>
      <xdr:rowOff>28575</xdr:rowOff>
    </xdr:to>
    <xdr:sp>
      <xdr:nvSpPr>
        <xdr:cNvPr id="137" name="TextBox 141"/>
        <xdr:cNvSpPr txBox="1">
          <a:spLocks noChangeArrowheads="1"/>
        </xdr:cNvSpPr>
      </xdr:nvSpPr>
      <xdr:spPr>
        <a:xfrm>
          <a:off x="4448175" y="29508450"/>
          <a:ext cx="287655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kualitas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pelayanan internal organisasi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2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 Tingkat kepuasan terhadap layanan </a:t>
          </a:r>
          <a:r>
            <a:rPr lang="en-US" cap="none" sz="12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internal</a:t>
          </a:r>
          <a:r>
            <a:rPr lang="en-US" cap="none" sz="12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organisasi
</a:t>
          </a:r>
        </a:p>
      </xdr:txBody>
    </xdr:sp>
    <xdr:clientData/>
  </xdr:twoCellAnchor>
  <xdr:twoCellAnchor>
    <xdr:from>
      <xdr:col>7</xdr:col>
      <xdr:colOff>0</xdr:colOff>
      <xdr:row>149</xdr:row>
      <xdr:rowOff>161925</xdr:rowOff>
    </xdr:from>
    <xdr:to>
      <xdr:col>7</xdr:col>
      <xdr:colOff>28575</xdr:colOff>
      <xdr:row>152</xdr:row>
      <xdr:rowOff>123825</xdr:rowOff>
    </xdr:to>
    <xdr:sp>
      <xdr:nvSpPr>
        <xdr:cNvPr id="138" name="Straight Arrow Connector 142"/>
        <xdr:cNvSpPr>
          <a:spLocks/>
        </xdr:cNvSpPr>
      </xdr:nvSpPr>
      <xdr:spPr>
        <a:xfrm rot="16200000" flipH="1">
          <a:off x="5857875" y="28975050"/>
          <a:ext cx="28575" cy="5334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158</xdr:row>
      <xdr:rowOff>28575</xdr:rowOff>
    </xdr:from>
    <xdr:to>
      <xdr:col>7</xdr:col>
      <xdr:colOff>1314450</xdr:colOff>
      <xdr:row>160</xdr:row>
      <xdr:rowOff>19050</xdr:rowOff>
    </xdr:to>
    <xdr:sp>
      <xdr:nvSpPr>
        <xdr:cNvPr id="139" name="Straight Arrow Connector 143"/>
        <xdr:cNvSpPr>
          <a:spLocks/>
        </xdr:cNvSpPr>
      </xdr:nvSpPr>
      <xdr:spPr>
        <a:xfrm rot="16200000" flipH="1">
          <a:off x="5886450" y="30556200"/>
          <a:ext cx="1285875" cy="3714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152</xdr:row>
      <xdr:rowOff>38100</xdr:rowOff>
    </xdr:from>
    <xdr:to>
      <xdr:col>5</xdr:col>
      <xdr:colOff>314325</xdr:colOff>
      <xdr:row>157</xdr:row>
      <xdr:rowOff>180975</xdr:rowOff>
    </xdr:to>
    <xdr:sp>
      <xdr:nvSpPr>
        <xdr:cNvPr id="140" name="TextBox 144"/>
        <xdr:cNvSpPr txBox="1">
          <a:spLocks noChangeArrowheads="1"/>
        </xdr:cNvSpPr>
      </xdr:nvSpPr>
      <xdr:spPr>
        <a:xfrm>
          <a:off x="266700" y="29422725"/>
          <a:ext cx="259080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kualitas perencanaan dan pelaporan organisasi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. Persentase kesesuaian perencanaan dan pe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laporan organisasi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2.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P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enyampaian laporan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tepat waktu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3</xdr:col>
      <xdr:colOff>238125</xdr:colOff>
      <xdr:row>149</xdr:row>
      <xdr:rowOff>161925</xdr:rowOff>
    </xdr:from>
    <xdr:to>
      <xdr:col>7</xdr:col>
      <xdr:colOff>0</xdr:colOff>
      <xdr:row>152</xdr:row>
      <xdr:rowOff>38100</xdr:rowOff>
    </xdr:to>
    <xdr:sp>
      <xdr:nvSpPr>
        <xdr:cNvPr id="141" name="Straight Arrow Connector 145"/>
        <xdr:cNvSpPr>
          <a:spLocks/>
        </xdr:cNvSpPr>
      </xdr:nvSpPr>
      <xdr:spPr>
        <a:xfrm rot="5400000">
          <a:off x="1562100" y="28975050"/>
          <a:ext cx="4295775" cy="4476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158</xdr:row>
      <xdr:rowOff>28575</xdr:rowOff>
    </xdr:from>
    <xdr:to>
      <xdr:col>7</xdr:col>
      <xdr:colOff>85725</xdr:colOff>
      <xdr:row>159</xdr:row>
      <xdr:rowOff>190500</xdr:rowOff>
    </xdr:to>
    <xdr:sp>
      <xdr:nvSpPr>
        <xdr:cNvPr id="142" name="Straight Arrow Connector 146"/>
        <xdr:cNvSpPr>
          <a:spLocks/>
        </xdr:cNvSpPr>
      </xdr:nvSpPr>
      <xdr:spPr>
        <a:xfrm rot="16200000" flipH="1">
          <a:off x="5886450" y="30556200"/>
          <a:ext cx="57150" cy="3524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157</xdr:row>
      <xdr:rowOff>180975</xdr:rowOff>
    </xdr:from>
    <xdr:to>
      <xdr:col>3</xdr:col>
      <xdr:colOff>238125</xdr:colOff>
      <xdr:row>159</xdr:row>
      <xdr:rowOff>104775</xdr:rowOff>
    </xdr:to>
    <xdr:sp>
      <xdr:nvSpPr>
        <xdr:cNvPr id="143" name="Straight Arrow Connector 147"/>
        <xdr:cNvSpPr>
          <a:spLocks/>
        </xdr:cNvSpPr>
      </xdr:nvSpPr>
      <xdr:spPr>
        <a:xfrm rot="5400000">
          <a:off x="781050" y="30518100"/>
          <a:ext cx="781050" cy="3048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160</xdr:row>
      <xdr:rowOff>0</xdr:rowOff>
    </xdr:from>
    <xdr:to>
      <xdr:col>6</xdr:col>
      <xdr:colOff>1076325</xdr:colOff>
      <xdr:row>171</xdr:row>
      <xdr:rowOff>190500</xdr:rowOff>
    </xdr:to>
    <xdr:sp>
      <xdr:nvSpPr>
        <xdr:cNvPr id="144" name="TextBox 148"/>
        <xdr:cNvSpPr txBox="1">
          <a:spLocks noChangeArrowheads="1"/>
        </xdr:cNvSpPr>
      </xdr:nvSpPr>
      <xdr:spPr>
        <a:xfrm>
          <a:off x="4219575" y="30908625"/>
          <a:ext cx="105727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pelayanan administrasi kepegawaian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Persentase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usulan kenanikan pangkat, usulan pensiun dan usulan KGB yang diproses tepat waktu</a:t>
          </a:r>
        </a:p>
      </xdr:txBody>
    </xdr:sp>
    <xdr:clientData/>
  </xdr:twoCellAnchor>
  <xdr:twoCellAnchor>
    <xdr:from>
      <xdr:col>6</xdr:col>
      <xdr:colOff>552450</xdr:colOff>
      <xdr:row>158</xdr:row>
      <xdr:rowOff>28575</xdr:rowOff>
    </xdr:from>
    <xdr:to>
      <xdr:col>7</xdr:col>
      <xdr:colOff>28575</xdr:colOff>
      <xdr:row>159</xdr:row>
      <xdr:rowOff>190500</xdr:rowOff>
    </xdr:to>
    <xdr:sp>
      <xdr:nvSpPr>
        <xdr:cNvPr id="145" name="Straight Arrow Connector 149"/>
        <xdr:cNvSpPr>
          <a:spLocks/>
        </xdr:cNvSpPr>
      </xdr:nvSpPr>
      <xdr:spPr>
        <a:xfrm rot="5400000">
          <a:off x="4752975" y="30556200"/>
          <a:ext cx="1133475" cy="3524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361950</xdr:colOff>
      <xdr:row>125</xdr:row>
      <xdr:rowOff>0</xdr:rowOff>
    </xdr:from>
    <xdr:to>
      <xdr:col>16</xdr:col>
      <xdr:colOff>285750</xdr:colOff>
      <xdr:row>137</xdr:row>
      <xdr:rowOff>180975</xdr:rowOff>
    </xdr:to>
    <xdr:sp>
      <xdr:nvSpPr>
        <xdr:cNvPr id="146" name="TextBox 150"/>
        <xdr:cNvSpPr txBox="1">
          <a:spLocks noChangeArrowheads="1"/>
        </xdr:cNvSpPr>
      </xdr:nvSpPr>
      <xdr:spPr>
        <a:xfrm>
          <a:off x="11953875" y="24136350"/>
          <a:ext cx="1143000" cy="2466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1. Peningkatan Investasi dan Akses permodalan</a:t>
          </a:r>
        </a:p>
      </xdr:txBody>
    </xdr:sp>
    <xdr:clientData/>
  </xdr:twoCellAnchor>
  <xdr:twoCellAnchor>
    <xdr:from>
      <xdr:col>0</xdr:col>
      <xdr:colOff>76200</xdr:colOff>
      <xdr:row>173</xdr:row>
      <xdr:rowOff>142875</xdr:rowOff>
    </xdr:from>
    <xdr:to>
      <xdr:col>3</xdr:col>
      <xdr:colOff>38100</xdr:colOff>
      <xdr:row>183</xdr:row>
      <xdr:rowOff>0</xdr:rowOff>
    </xdr:to>
    <xdr:sp>
      <xdr:nvSpPr>
        <xdr:cNvPr id="147" name="TextBox 151"/>
        <xdr:cNvSpPr txBox="1">
          <a:spLocks noChangeArrowheads="1"/>
        </xdr:cNvSpPr>
      </xdr:nvSpPr>
      <xdr:spPr>
        <a:xfrm>
          <a:off x="76200" y="33528000"/>
          <a:ext cx="1285875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Penyusunan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Perencanan dan Anggaran SKPD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</a:t>
          </a:r>
        </a:p>
      </xdr:txBody>
    </xdr:sp>
    <xdr:clientData/>
  </xdr:twoCellAnchor>
  <xdr:twoCellAnchor>
    <xdr:from>
      <xdr:col>2</xdr:col>
      <xdr:colOff>0</xdr:colOff>
      <xdr:row>171</xdr:row>
      <xdr:rowOff>180975</xdr:rowOff>
    </xdr:from>
    <xdr:to>
      <xdr:col>2</xdr:col>
      <xdr:colOff>66675</xdr:colOff>
      <xdr:row>173</xdr:row>
      <xdr:rowOff>142875</xdr:rowOff>
    </xdr:to>
    <xdr:sp>
      <xdr:nvSpPr>
        <xdr:cNvPr id="148" name="Straight Arrow Connector 152"/>
        <xdr:cNvSpPr>
          <a:spLocks/>
        </xdr:cNvSpPr>
      </xdr:nvSpPr>
      <xdr:spPr>
        <a:xfrm rot="5400000">
          <a:off x="714375" y="33185100"/>
          <a:ext cx="66675" cy="3429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173</xdr:row>
      <xdr:rowOff>133350</xdr:rowOff>
    </xdr:from>
    <xdr:to>
      <xdr:col>5</xdr:col>
      <xdr:colOff>333375</xdr:colOff>
      <xdr:row>183</xdr:row>
      <xdr:rowOff>38100</xdr:rowOff>
    </xdr:to>
    <xdr:sp>
      <xdr:nvSpPr>
        <xdr:cNvPr id="149" name="TextBox 153"/>
        <xdr:cNvSpPr txBox="1">
          <a:spLocks noChangeArrowheads="1"/>
        </xdr:cNvSpPr>
      </xdr:nvSpPr>
      <xdr:spPr>
        <a:xfrm>
          <a:off x="1590675" y="33518475"/>
          <a:ext cx="128587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Penyusunan</a:t>
          </a:r>
          <a:r>
            <a:rPr lang="en-US" cap="none" sz="105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Perencanan dan Anggaran SKPD</a:t>
          </a:r>
          <a:r>
            <a:rPr lang="en-US" cap="none" sz="105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</a:t>
          </a:r>
        </a:p>
      </xdr:txBody>
    </xdr:sp>
    <xdr:clientData/>
  </xdr:twoCellAnchor>
  <xdr:twoCellAnchor>
    <xdr:from>
      <xdr:col>6</xdr:col>
      <xdr:colOff>9525</xdr:colOff>
      <xdr:row>173</xdr:row>
      <xdr:rowOff>133350</xdr:rowOff>
    </xdr:from>
    <xdr:to>
      <xdr:col>6</xdr:col>
      <xdr:colOff>1066800</xdr:colOff>
      <xdr:row>183</xdr:row>
      <xdr:rowOff>76200</xdr:rowOff>
    </xdr:to>
    <xdr:sp>
      <xdr:nvSpPr>
        <xdr:cNvPr id="150" name="TextBox 154"/>
        <xdr:cNvSpPr txBox="1">
          <a:spLocks noChangeArrowheads="1"/>
        </xdr:cNvSpPr>
      </xdr:nvSpPr>
      <xdr:spPr>
        <a:xfrm>
          <a:off x="4210050" y="33518475"/>
          <a:ext cx="10572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Bimbingan Teknis Impelemntasi Peraturan Perundang-undangan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2.Penyediaan jasa Pembinaan Mental dan Fisik Aparatur</a:t>
          </a:r>
        </a:p>
      </xdr:txBody>
    </xdr:sp>
    <xdr:clientData/>
  </xdr:twoCellAnchor>
  <xdr:twoCellAnchor>
    <xdr:from>
      <xdr:col>7</xdr:col>
      <xdr:colOff>771525</xdr:colOff>
      <xdr:row>173</xdr:row>
      <xdr:rowOff>123825</xdr:rowOff>
    </xdr:from>
    <xdr:to>
      <xdr:col>8</xdr:col>
      <xdr:colOff>180975</xdr:colOff>
      <xdr:row>183</xdr:row>
      <xdr:rowOff>76200</xdr:rowOff>
    </xdr:to>
    <xdr:sp>
      <xdr:nvSpPr>
        <xdr:cNvPr id="151" name="TextBox 155"/>
        <xdr:cNvSpPr txBox="1">
          <a:spLocks noChangeArrowheads="1"/>
        </xdr:cNvSpPr>
      </xdr:nvSpPr>
      <xdr:spPr>
        <a:xfrm>
          <a:off x="6629400" y="33508950"/>
          <a:ext cx="106680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1.Pengelolaan Aset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SKPD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2. Pengadaan mobiler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3. </a:t>
          </a:r>
          <a:r>
            <a:rPr lang="en-US" cap="none" sz="105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Pengadaan Peralatan dan Perelngkapan Kantor</a:t>
          </a:r>
        </a:p>
      </xdr:txBody>
    </xdr:sp>
    <xdr:clientData/>
  </xdr:twoCellAnchor>
  <xdr:twoCellAnchor>
    <xdr:from>
      <xdr:col>6</xdr:col>
      <xdr:colOff>1171575</xdr:colOff>
      <xdr:row>173</xdr:row>
      <xdr:rowOff>152400</xdr:rowOff>
    </xdr:from>
    <xdr:to>
      <xdr:col>7</xdr:col>
      <xdr:colOff>638175</xdr:colOff>
      <xdr:row>183</xdr:row>
      <xdr:rowOff>47625</xdr:rowOff>
    </xdr:to>
    <xdr:sp>
      <xdr:nvSpPr>
        <xdr:cNvPr id="152" name="TextBox 156"/>
        <xdr:cNvSpPr txBox="1">
          <a:spLocks noChangeArrowheads="1"/>
        </xdr:cNvSpPr>
      </xdr:nvSpPr>
      <xdr:spPr>
        <a:xfrm>
          <a:off x="5372100" y="33537525"/>
          <a:ext cx="1123950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Monitoring dan Evaluasi Pelaksanaan Program dan Kegiatan SKPD</a:t>
          </a:r>
        </a:p>
      </xdr:txBody>
    </xdr:sp>
    <xdr:clientData/>
  </xdr:twoCellAnchor>
  <xdr:twoCellAnchor>
    <xdr:from>
      <xdr:col>7</xdr:col>
      <xdr:colOff>76200</xdr:colOff>
      <xdr:row>171</xdr:row>
      <xdr:rowOff>66675</xdr:rowOff>
    </xdr:from>
    <xdr:to>
      <xdr:col>7</xdr:col>
      <xdr:colOff>85725</xdr:colOff>
      <xdr:row>173</xdr:row>
      <xdr:rowOff>152400</xdr:rowOff>
    </xdr:to>
    <xdr:sp>
      <xdr:nvSpPr>
        <xdr:cNvPr id="153" name="Straight Arrow Connector 157"/>
        <xdr:cNvSpPr>
          <a:spLocks/>
        </xdr:cNvSpPr>
      </xdr:nvSpPr>
      <xdr:spPr>
        <a:xfrm rot="5400000">
          <a:off x="5934075" y="33070800"/>
          <a:ext cx="9525" cy="4667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172</xdr:row>
      <xdr:rowOff>28575</xdr:rowOff>
    </xdr:from>
    <xdr:to>
      <xdr:col>4</xdr:col>
      <xdr:colOff>314325</xdr:colOff>
      <xdr:row>173</xdr:row>
      <xdr:rowOff>133350</xdr:rowOff>
    </xdr:to>
    <xdr:sp>
      <xdr:nvSpPr>
        <xdr:cNvPr id="154" name="Straight Arrow Connector 158"/>
        <xdr:cNvSpPr>
          <a:spLocks/>
        </xdr:cNvSpPr>
      </xdr:nvSpPr>
      <xdr:spPr>
        <a:xfrm rot="5400000">
          <a:off x="2228850" y="33223200"/>
          <a:ext cx="19050" cy="2952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542925</xdr:colOff>
      <xdr:row>171</xdr:row>
      <xdr:rowOff>190500</xdr:rowOff>
    </xdr:from>
    <xdr:to>
      <xdr:col>6</xdr:col>
      <xdr:colOff>552450</xdr:colOff>
      <xdr:row>173</xdr:row>
      <xdr:rowOff>133350</xdr:rowOff>
    </xdr:to>
    <xdr:sp>
      <xdr:nvSpPr>
        <xdr:cNvPr id="155" name="Straight Arrow Connector 159"/>
        <xdr:cNvSpPr>
          <a:spLocks/>
        </xdr:cNvSpPr>
      </xdr:nvSpPr>
      <xdr:spPr>
        <a:xfrm rot="5400000">
          <a:off x="4743450" y="33194625"/>
          <a:ext cx="9525" cy="3238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1304925</xdr:colOff>
      <xdr:row>171</xdr:row>
      <xdr:rowOff>66675</xdr:rowOff>
    </xdr:from>
    <xdr:to>
      <xdr:col>7</xdr:col>
      <xdr:colOff>1314450</xdr:colOff>
      <xdr:row>173</xdr:row>
      <xdr:rowOff>123825</xdr:rowOff>
    </xdr:to>
    <xdr:sp>
      <xdr:nvSpPr>
        <xdr:cNvPr id="156" name="Straight Arrow Connector 160"/>
        <xdr:cNvSpPr>
          <a:spLocks/>
        </xdr:cNvSpPr>
      </xdr:nvSpPr>
      <xdr:spPr>
        <a:xfrm rot="5400000">
          <a:off x="7162800" y="33070800"/>
          <a:ext cx="9525" cy="4381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400050</xdr:colOff>
      <xdr:row>65</xdr:row>
      <xdr:rowOff>85725</xdr:rowOff>
    </xdr:from>
    <xdr:to>
      <xdr:col>6</xdr:col>
      <xdr:colOff>809625</xdr:colOff>
      <xdr:row>67</xdr:row>
      <xdr:rowOff>142875</xdr:rowOff>
    </xdr:to>
    <xdr:sp>
      <xdr:nvSpPr>
        <xdr:cNvPr id="157" name="Straight Arrow Connector 161"/>
        <xdr:cNvSpPr>
          <a:spLocks/>
        </xdr:cNvSpPr>
      </xdr:nvSpPr>
      <xdr:spPr>
        <a:xfrm rot="16200000" flipH="1">
          <a:off x="2943225" y="12677775"/>
          <a:ext cx="2066925" cy="4381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152</xdr:row>
      <xdr:rowOff>123825</xdr:rowOff>
    </xdr:from>
    <xdr:to>
      <xdr:col>10</xdr:col>
      <xdr:colOff>533400</xdr:colOff>
      <xdr:row>158</xdr:row>
      <xdr:rowOff>57150</xdr:rowOff>
    </xdr:to>
    <xdr:sp>
      <xdr:nvSpPr>
        <xdr:cNvPr id="158" name="TextBox 162"/>
        <xdr:cNvSpPr txBox="1">
          <a:spLocks noChangeArrowheads="1"/>
        </xdr:cNvSpPr>
      </xdr:nvSpPr>
      <xdr:spPr>
        <a:xfrm>
          <a:off x="7620000" y="29508450"/>
          <a:ext cx="20669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kualitas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penatausahaan keuangan</a:t>
          </a: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2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 Berkurangnya kesalahan hasil verifikasi keuangan
</a:t>
          </a:r>
        </a:p>
      </xdr:txBody>
    </xdr:sp>
    <xdr:clientData/>
  </xdr:twoCellAnchor>
  <xdr:twoCellAnchor>
    <xdr:from>
      <xdr:col>12</xdr:col>
      <xdr:colOff>38100</xdr:colOff>
      <xdr:row>152</xdr:row>
      <xdr:rowOff>28575</xdr:rowOff>
    </xdr:from>
    <xdr:to>
      <xdr:col>15</xdr:col>
      <xdr:colOff>295275</xdr:colOff>
      <xdr:row>158</xdr:row>
      <xdr:rowOff>76200</xdr:rowOff>
    </xdr:to>
    <xdr:sp>
      <xdr:nvSpPr>
        <xdr:cNvPr id="159" name="TextBox 163"/>
        <xdr:cNvSpPr txBox="1">
          <a:spLocks noChangeArrowheads="1"/>
        </xdr:cNvSpPr>
      </xdr:nvSpPr>
      <xdr:spPr>
        <a:xfrm>
          <a:off x="10410825" y="29413200"/>
          <a:ext cx="208597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pengawasan internal organisasi
</a:t>
          </a:r>
          <a:r>
            <a:rPr lang="en-US" cap="none" sz="12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2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 Berkurangya temuan Inspektorat terhadap organisasi
</a:t>
          </a:r>
        </a:p>
      </xdr:txBody>
    </xdr:sp>
    <xdr:clientData/>
  </xdr:twoCellAnchor>
  <xdr:twoCellAnchor>
    <xdr:from>
      <xdr:col>8</xdr:col>
      <xdr:colOff>342900</xdr:colOff>
      <xdr:row>160</xdr:row>
      <xdr:rowOff>57150</xdr:rowOff>
    </xdr:from>
    <xdr:to>
      <xdr:col>9</xdr:col>
      <xdr:colOff>361950</xdr:colOff>
      <xdr:row>171</xdr:row>
      <xdr:rowOff>95250</xdr:rowOff>
    </xdr:to>
    <xdr:sp>
      <xdr:nvSpPr>
        <xdr:cNvPr id="160" name="TextBox 164"/>
        <xdr:cNvSpPr txBox="1">
          <a:spLocks noChangeArrowheads="1"/>
        </xdr:cNvSpPr>
      </xdr:nvSpPr>
      <xdr:spPr>
        <a:xfrm>
          <a:off x="7858125" y="30965775"/>
          <a:ext cx="1047750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pengelolaan administrasi keuangan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Penyampaian SPJ paling lama 5 hari setelah bulan berkenaan</a:t>
          </a:r>
        </a:p>
      </xdr:txBody>
    </xdr:sp>
    <xdr:clientData/>
  </xdr:twoCellAnchor>
  <xdr:twoCellAnchor>
    <xdr:from>
      <xdr:col>9</xdr:col>
      <xdr:colOff>485775</xdr:colOff>
      <xdr:row>160</xdr:row>
      <xdr:rowOff>38100</xdr:rowOff>
    </xdr:from>
    <xdr:to>
      <xdr:col>11</xdr:col>
      <xdr:colOff>428625</xdr:colOff>
      <xdr:row>172</xdr:row>
      <xdr:rowOff>28575</xdr:rowOff>
    </xdr:to>
    <xdr:sp>
      <xdr:nvSpPr>
        <xdr:cNvPr id="161" name="TextBox 165"/>
        <xdr:cNvSpPr txBox="1">
          <a:spLocks noChangeArrowheads="1"/>
        </xdr:cNvSpPr>
      </xdr:nvSpPr>
      <xdr:spPr>
        <a:xfrm>
          <a:off x="9029700" y="30946725"/>
          <a:ext cx="116205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</a:t>
          </a:r>
          <a:r>
            <a:rPr lang="en-US" cap="none" sz="105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kesesuaian pengelolaan keuangan dengan perencanaan keuangan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% SPJ yang administrasinya lengkap.
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2. SPJ</a:t>
          </a:r>
          <a:r>
            <a:rPr lang="en-US" cap="none" sz="105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yang sesuai dengan aturan penatausahaan keuangan</a:t>
          </a:r>
        </a:p>
      </xdr:txBody>
    </xdr:sp>
    <xdr:clientData/>
  </xdr:twoCellAnchor>
  <xdr:twoCellAnchor>
    <xdr:from>
      <xdr:col>11</xdr:col>
      <xdr:colOff>542925</xdr:colOff>
      <xdr:row>160</xdr:row>
      <xdr:rowOff>19050</xdr:rowOff>
    </xdr:from>
    <xdr:to>
      <xdr:col>13</xdr:col>
      <xdr:colOff>523875</xdr:colOff>
      <xdr:row>171</xdr:row>
      <xdr:rowOff>85725</xdr:rowOff>
    </xdr:to>
    <xdr:sp>
      <xdr:nvSpPr>
        <xdr:cNvPr id="162" name="TextBox 166"/>
        <xdr:cNvSpPr txBox="1">
          <a:spLocks noChangeArrowheads="1"/>
        </xdr:cNvSpPr>
      </xdr:nvSpPr>
      <xdr:spPr>
        <a:xfrm>
          <a:off x="10306050" y="30927675"/>
          <a:ext cx="1200150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tindak lanjut</a:t>
          </a: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temuan Hasil Pemeriksanaan</a:t>
          </a: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% temuan pemeriksanaan yang ditindaklanjuti</a:t>
          </a:r>
        </a:p>
      </xdr:txBody>
    </xdr:sp>
    <xdr:clientData/>
  </xdr:twoCellAnchor>
  <xdr:twoCellAnchor>
    <xdr:from>
      <xdr:col>14</xdr:col>
      <xdr:colOff>19050</xdr:colOff>
      <xdr:row>160</xdr:row>
      <xdr:rowOff>28575</xdr:rowOff>
    </xdr:from>
    <xdr:to>
      <xdr:col>15</xdr:col>
      <xdr:colOff>533400</xdr:colOff>
      <xdr:row>171</xdr:row>
      <xdr:rowOff>95250</xdr:rowOff>
    </xdr:to>
    <xdr:sp>
      <xdr:nvSpPr>
        <xdr:cNvPr id="163" name="TextBox 167"/>
        <xdr:cNvSpPr txBox="1">
          <a:spLocks noChangeArrowheads="1"/>
        </xdr:cNvSpPr>
      </xdr:nvSpPr>
      <xdr:spPr>
        <a:xfrm>
          <a:off x="11610975" y="30937200"/>
          <a:ext cx="1123950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pejabat ASN yang men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% pejabat di organisasi yang mengisi LHKPN / LHKASN</a:t>
          </a:r>
        </a:p>
      </xdr:txBody>
    </xdr:sp>
    <xdr:clientData/>
  </xdr:twoCellAnchor>
  <xdr:twoCellAnchor>
    <xdr:from>
      <xdr:col>8</xdr:col>
      <xdr:colOff>866775</xdr:colOff>
      <xdr:row>158</xdr:row>
      <xdr:rowOff>57150</xdr:rowOff>
    </xdr:from>
    <xdr:to>
      <xdr:col>9</xdr:col>
      <xdr:colOff>114300</xdr:colOff>
      <xdr:row>160</xdr:row>
      <xdr:rowOff>57150</xdr:rowOff>
    </xdr:to>
    <xdr:sp>
      <xdr:nvSpPr>
        <xdr:cNvPr id="164" name="Straight Arrow Connector 168"/>
        <xdr:cNvSpPr>
          <a:spLocks/>
        </xdr:cNvSpPr>
      </xdr:nvSpPr>
      <xdr:spPr>
        <a:xfrm rot="5400000">
          <a:off x="8382000" y="30584775"/>
          <a:ext cx="276225" cy="3810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158</xdr:row>
      <xdr:rowOff>57150</xdr:rowOff>
    </xdr:from>
    <xdr:to>
      <xdr:col>10</xdr:col>
      <xdr:colOff>457200</xdr:colOff>
      <xdr:row>160</xdr:row>
      <xdr:rowOff>38100</xdr:rowOff>
    </xdr:to>
    <xdr:sp>
      <xdr:nvSpPr>
        <xdr:cNvPr id="165" name="Straight Arrow Connector 169"/>
        <xdr:cNvSpPr>
          <a:spLocks/>
        </xdr:cNvSpPr>
      </xdr:nvSpPr>
      <xdr:spPr>
        <a:xfrm rot="16200000" flipH="1">
          <a:off x="8658225" y="30584775"/>
          <a:ext cx="952500" cy="3619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476250</xdr:colOff>
      <xdr:row>158</xdr:row>
      <xdr:rowOff>76200</xdr:rowOff>
    </xdr:from>
    <xdr:to>
      <xdr:col>14</xdr:col>
      <xdr:colOff>581025</xdr:colOff>
      <xdr:row>160</xdr:row>
      <xdr:rowOff>28575</xdr:rowOff>
    </xdr:to>
    <xdr:sp>
      <xdr:nvSpPr>
        <xdr:cNvPr id="166" name="Straight Arrow Connector 170"/>
        <xdr:cNvSpPr>
          <a:spLocks/>
        </xdr:cNvSpPr>
      </xdr:nvSpPr>
      <xdr:spPr>
        <a:xfrm rot="16200000" flipH="1">
          <a:off x="11458575" y="30603825"/>
          <a:ext cx="714375" cy="3333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533400</xdr:colOff>
      <xdr:row>158</xdr:row>
      <xdr:rowOff>76200</xdr:rowOff>
    </xdr:from>
    <xdr:to>
      <xdr:col>13</xdr:col>
      <xdr:colOff>476250</xdr:colOff>
      <xdr:row>160</xdr:row>
      <xdr:rowOff>19050</xdr:rowOff>
    </xdr:to>
    <xdr:sp>
      <xdr:nvSpPr>
        <xdr:cNvPr id="167" name="Straight Arrow Connector 171"/>
        <xdr:cNvSpPr>
          <a:spLocks/>
        </xdr:cNvSpPr>
      </xdr:nvSpPr>
      <xdr:spPr>
        <a:xfrm rot="5400000">
          <a:off x="10906125" y="30603825"/>
          <a:ext cx="552450" cy="3238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67</xdr:row>
      <xdr:rowOff>142875</xdr:rowOff>
    </xdr:from>
    <xdr:to>
      <xdr:col>6</xdr:col>
      <xdr:colOff>1524000</xdr:colOff>
      <xdr:row>76</xdr:row>
      <xdr:rowOff>171450</xdr:rowOff>
    </xdr:to>
    <xdr:sp>
      <xdr:nvSpPr>
        <xdr:cNvPr id="168" name="TextBox 172"/>
        <xdr:cNvSpPr txBox="1">
          <a:spLocks noChangeArrowheads="1"/>
        </xdr:cNvSpPr>
      </xdr:nvSpPr>
      <xdr:spPr>
        <a:xfrm>
          <a:off x="4286250" y="13115925"/>
          <a:ext cx="143827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pelayanan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Perizinan Usaha Perikanan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Iku: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Jumlah cek fisik kapal :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2. Jumlah rekomendasi yang diterbitkan
</a:t>
          </a:r>
        </a:p>
      </xdr:txBody>
    </xdr:sp>
    <xdr:clientData/>
  </xdr:twoCellAnchor>
  <xdr:twoCellAnchor>
    <xdr:from>
      <xdr:col>12</xdr:col>
      <xdr:colOff>0</xdr:colOff>
      <xdr:row>79</xdr:row>
      <xdr:rowOff>152400</xdr:rowOff>
    </xdr:from>
    <xdr:to>
      <xdr:col>13</xdr:col>
      <xdr:colOff>571500</xdr:colOff>
      <xdr:row>91</xdr:row>
      <xdr:rowOff>171450</xdr:rowOff>
    </xdr:to>
    <xdr:sp>
      <xdr:nvSpPr>
        <xdr:cNvPr id="169" name="TextBox 173"/>
        <xdr:cNvSpPr txBox="1">
          <a:spLocks noChangeArrowheads="1"/>
        </xdr:cNvSpPr>
      </xdr:nvSpPr>
      <xdr:spPr>
        <a:xfrm>
          <a:off x="10372725" y="15420975"/>
          <a:ext cx="11811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Sosialisasi Rencana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Zonasi Wilayah Pesisir dan Pulau-Pulau Kecil</a:t>
          </a:r>
        </a:p>
      </xdr:txBody>
    </xdr:sp>
    <xdr:clientData/>
  </xdr:twoCellAnchor>
  <xdr:twoCellAnchor>
    <xdr:from>
      <xdr:col>12</xdr:col>
      <xdr:colOff>590550</xdr:colOff>
      <xdr:row>77</xdr:row>
      <xdr:rowOff>114300</xdr:rowOff>
    </xdr:from>
    <xdr:to>
      <xdr:col>12</xdr:col>
      <xdr:colOff>600075</xdr:colOff>
      <xdr:row>79</xdr:row>
      <xdr:rowOff>152400</xdr:rowOff>
    </xdr:to>
    <xdr:sp>
      <xdr:nvSpPr>
        <xdr:cNvPr id="170" name="Straight Arrow Connector 174"/>
        <xdr:cNvSpPr>
          <a:spLocks/>
        </xdr:cNvSpPr>
      </xdr:nvSpPr>
      <xdr:spPr>
        <a:xfrm rot="5400000">
          <a:off x="10963275" y="15001875"/>
          <a:ext cx="9525" cy="4191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66675</xdr:colOff>
      <xdr:row>184</xdr:row>
      <xdr:rowOff>180975</xdr:rowOff>
    </xdr:from>
    <xdr:to>
      <xdr:col>14</xdr:col>
      <xdr:colOff>295275</xdr:colOff>
      <xdr:row>191</xdr:row>
      <xdr:rowOff>142875</xdr:rowOff>
    </xdr:to>
    <xdr:sp>
      <xdr:nvSpPr>
        <xdr:cNvPr id="171" name="TextBox 175"/>
        <xdr:cNvSpPr txBox="1">
          <a:spLocks noChangeArrowheads="1"/>
        </xdr:cNvSpPr>
      </xdr:nvSpPr>
      <xdr:spPr>
        <a:xfrm>
          <a:off x="9220200" y="35661600"/>
          <a:ext cx="26670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Kepala Dinas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Ir. YOSMERI
</a:t>
          </a:r>
          <a:r>
            <a:rPr lang="en-US" cap="none" sz="1100" b="1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Pembina Utama Madya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aiandra GD"/>
              <a:ea typeface="Maiandra GD"/>
              <a:cs typeface="Maiandra GD"/>
            </a:rPr>
            <a:t>NIP. 196200105 198803 1005
</a:t>
          </a:r>
        </a:p>
      </xdr:txBody>
    </xdr:sp>
    <xdr:clientData/>
  </xdr:twoCellAnchor>
  <xdr:twoCellAnchor>
    <xdr:from>
      <xdr:col>7</xdr:col>
      <xdr:colOff>0</xdr:colOff>
      <xdr:row>149</xdr:row>
      <xdr:rowOff>161925</xdr:rowOff>
    </xdr:from>
    <xdr:to>
      <xdr:col>9</xdr:col>
      <xdr:colOff>114300</xdr:colOff>
      <xdr:row>152</xdr:row>
      <xdr:rowOff>123825</xdr:rowOff>
    </xdr:to>
    <xdr:sp>
      <xdr:nvSpPr>
        <xdr:cNvPr id="172" name="Straight Arrow Connector 176"/>
        <xdr:cNvSpPr>
          <a:spLocks/>
        </xdr:cNvSpPr>
      </xdr:nvSpPr>
      <xdr:spPr>
        <a:xfrm rot="16200000" flipH="1">
          <a:off x="5857875" y="28975050"/>
          <a:ext cx="2800350" cy="5334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149</xdr:row>
      <xdr:rowOff>161925</xdr:rowOff>
    </xdr:from>
    <xdr:to>
      <xdr:col>13</xdr:col>
      <xdr:colOff>476250</xdr:colOff>
      <xdr:row>152</xdr:row>
      <xdr:rowOff>28575</xdr:rowOff>
    </xdr:to>
    <xdr:sp>
      <xdr:nvSpPr>
        <xdr:cNvPr id="173" name="Straight Arrow Connector 177"/>
        <xdr:cNvSpPr>
          <a:spLocks/>
        </xdr:cNvSpPr>
      </xdr:nvSpPr>
      <xdr:spPr>
        <a:xfrm rot="16200000" flipH="1">
          <a:off x="5857875" y="28975050"/>
          <a:ext cx="5600700" cy="4381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476250</xdr:colOff>
      <xdr:row>159</xdr:row>
      <xdr:rowOff>161925</xdr:rowOff>
    </xdr:from>
    <xdr:to>
      <xdr:col>5</xdr:col>
      <xdr:colOff>1571625</xdr:colOff>
      <xdr:row>171</xdr:row>
      <xdr:rowOff>190500</xdr:rowOff>
    </xdr:to>
    <xdr:sp>
      <xdr:nvSpPr>
        <xdr:cNvPr id="174" name="TextBox 178"/>
        <xdr:cNvSpPr txBox="1">
          <a:spLocks noChangeArrowheads="1"/>
        </xdr:cNvSpPr>
      </xdr:nvSpPr>
      <xdr:spPr>
        <a:xfrm>
          <a:off x="3019425" y="30880050"/>
          <a:ext cx="1095375" cy="2314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Meningkatnya kualitas pelaporan kinerja organisasi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Iku :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erlin Sans FB"/>
              <a:ea typeface="Berlin Sans FB"/>
              <a:cs typeface="Berlin Sans FB"/>
            </a:rPr>
            <a:t>1. Nilai pelaporan kinerja yang dievaluasi oleh Inspektorat</a:t>
          </a:r>
        </a:p>
      </xdr:txBody>
    </xdr:sp>
    <xdr:clientData/>
  </xdr:twoCellAnchor>
  <xdr:twoCellAnchor>
    <xdr:from>
      <xdr:col>3</xdr:col>
      <xdr:colOff>238125</xdr:colOff>
      <xdr:row>157</xdr:row>
      <xdr:rowOff>180975</xdr:rowOff>
    </xdr:from>
    <xdr:to>
      <xdr:col>5</xdr:col>
      <xdr:colOff>1028700</xdr:colOff>
      <xdr:row>159</xdr:row>
      <xdr:rowOff>161925</xdr:rowOff>
    </xdr:to>
    <xdr:sp>
      <xdr:nvSpPr>
        <xdr:cNvPr id="175" name="Straight Arrow Connector 179"/>
        <xdr:cNvSpPr>
          <a:spLocks/>
        </xdr:cNvSpPr>
      </xdr:nvSpPr>
      <xdr:spPr>
        <a:xfrm rot="16200000" flipH="1">
          <a:off x="1562100" y="30518100"/>
          <a:ext cx="2009775" cy="3619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466725</xdr:colOff>
      <xdr:row>173</xdr:row>
      <xdr:rowOff>133350</xdr:rowOff>
    </xdr:from>
    <xdr:to>
      <xdr:col>5</xdr:col>
      <xdr:colOff>1552575</xdr:colOff>
      <xdr:row>183</xdr:row>
      <xdr:rowOff>76200</xdr:rowOff>
    </xdr:to>
    <xdr:sp>
      <xdr:nvSpPr>
        <xdr:cNvPr id="176" name="TextBox 180"/>
        <xdr:cNvSpPr txBox="1">
          <a:spLocks noChangeArrowheads="1"/>
        </xdr:cNvSpPr>
      </xdr:nvSpPr>
      <xdr:spPr>
        <a:xfrm>
          <a:off x="3009900" y="33518475"/>
          <a:ext cx="10858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1. Monitoring dan Evaluasi Pelaksanaan program dan kegiatan.
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2. Penyusunan Laporan Capaian Kinerja dan Ikhtisar</a:t>
          </a:r>
          <a:r>
            <a:rPr lang="en-US" cap="none" sz="1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Realisasi Kinerja SKPD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T19"/>
  <sheetViews>
    <sheetView zoomScalePageLayoutView="0" workbookViewId="0" topLeftCell="A19">
      <selection activeCell="D19" sqref="D19"/>
    </sheetView>
  </sheetViews>
  <sheetFormatPr defaultColWidth="9.140625" defaultRowHeight="15"/>
  <cols>
    <col min="1" max="1" width="4.7109375" style="0" customWidth="1"/>
    <col min="2" max="2" width="25.00390625" style="0" customWidth="1"/>
    <col min="3" max="3" width="3.28125" style="41" customWidth="1"/>
    <col min="4" max="4" width="33.00390625" style="0" customWidth="1"/>
    <col min="5" max="5" width="14.7109375" style="0" customWidth="1"/>
    <col min="6" max="10" width="16.28125" style="0" customWidth="1"/>
    <col min="11" max="11" width="14.7109375" style="0" customWidth="1"/>
    <col min="12" max="46" width="9.140625" style="9" customWidth="1"/>
  </cols>
  <sheetData>
    <row r="1" spans="1:11" ht="18">
      <c r="A1" s="132" t="s">
        <v>234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4" spans="1:46" s="59" customFormat="1" ht="25.5" customHeight="1" thickBot="1">
      <c r="A4" s="57" t="s">
        <v>235</v>
      </c>
      <c r="B4" s="57" t="s">
        <v>236</v>
      </c>
      <c r="C4" s="58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</row>
    <row r="5" spans="1:46" s="62" customFormat="1" ht="21" customHeight="1" thickBot="1" thickTop="1">
      <c r="A5" s="133" t="s">
        <v>5</v>
      </c>
      <c r="B5" s="135" t="s">
        <v>237</v>
      </c>
      <c r="C5" s="137" t="s">
        <v>238</v>
      </c>
      <c r="D5" s="138"/>
      <c r="E5" s="141" t="s">
        <v>239</v>
      </c>
      <c r="F5" s="142"/>
      <c r="G5" s="142"/>
      <c r="H5" s="142"/>
      <c r="I5" s="142"/>
      <c r="J5" s="143"/>
      <c r="K5" s="144" t="s">
        <v>240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</row>
    <row r="6" spans="1:46" s="64" customFormat="1" ht="19.5" customHeight="1">
      <c r="A6" s="134"/>
      <c r="B6" s="136"/>
      <c r="C6" s="139"/>
      <c r="D6" s="140"/>
      <c r="E6" s="63">
        <v>2016</v>
      </c>
      <c r="F6" s="63">
        <v>2017</v>
      </c>
      <c r="G6" s="63">
        <v>2018</v>
      </c>
      <c r="H6" s="63">
        <v>2019</v>
      </c>
      <c r="I6" s="63">
        <v>2020</v>
      </c>
      <c r="J6" s="63">
        <v>2021</v>
      </c>
      <c r="K6" s="145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</row>
    <row r="7" spans="1:46" s="72" customFormat="1" ht="15">
      <c r="A7" s="65"/>
      <c r="B7" s="66"/>
      <c r="C7" s="67"/>
      <c r="D7" s="68"/>
      <c r="E7" s="69"/>
      <c r="F7" s="69"/>
      <c r="G7" s="69"/>
      <c r="H7" s="69"/>
      <c r="I7" s="69"/>
      <c r="J7" s="69"/>
      <c r="K7" s="70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</row>
    <row r="8" spans="1:46" s="72" customFormat="1" ht="31.5" customHeight="1">
      <c r="A8" s="73" t="s">
        <v>21</v>
      </c>
      <c r="B8" s="74" t="s">
        <v>113</v>
      </c>
      <c r="C8" s="75" t="s">
        <v>21</v>
      </c>
      <c r="D8" s="76" t="s">
        <v>241</v>
      </c>
      <c r="E8" s="77">
        <v>24000000</v>
      </c>
      <c r="F8" s="78" t="s">
        <v>242</v>
      </c>
      <c r="G8" s="78" t="s">
        <v>243</v>
      </c>
      <c r="H8" s="78" t="s">
        <v>244</v>
      </c>
      <c r="I8" s="78" t="s">
        <v>245</v>
      </c>
      <c r="J8" s="78" t="s">
        <v>246</v>
      </c>
      <c r="K8" s="79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</row>
    <row r="9" spans="1:46" s="72" customFormat="1" ht="30.75" customHeight="1">
      <c r="A9" s="73"/>
      <c r="B9" s="80"/>
      <c r="C9" s="81" t="s">
        <v>32</v>
      </c>
      <c r="D9" s="82" t="s">
        <v>247</v>
      </c>
      <c r="E9" s="81" t="s">
        <v>246</v>
      </c>
      <c r="F9" s="81" t="s">
        <v>248</v>
      </c>
      <c r="G9" s="81" t="s">
        <v>249</v>
      </c>
      <c r="H9" s="81" t="s">
        <v>250</v>
      </c>
      <c r="I9" s="81" t="s">
        <v>251</v>
      </c>
      <c r="J9" s="81" t="s">
        <v>252</v>
      </c>
      <c r="K9" s="83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</row>
    <row r="10" spans="1:46" s="72" customFormat="1" ht="15">
      <c r="A10" s="73"/>
      <c r="B10" s="74"/>
      <c r="C10" s="84"/>
      <c r="D10" s="85"/>
      <c r="E10" s="84"/>
      <c r="F10" s="84"/>
      <c r="G10" s="84"/>
      <c r="H10" s="84"/>
      <c r="I10" s="84"/>
      <c r="J10" s="84"/>
      <c r="K10" s="86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</row>
    <row r="11" spans="1:46" s="72" customFormat="1" ht="66" customHeight="1">
      <c r="A11" s="87" t="s">
        <v>32</v>
      </c>
      <c r="B11" s="88" t="s">
        <v>233</v>
      </c>
      <c r="C11" s="89" t="s">
        <v>21</v>
      </c>
      <c r="D11" s="90" t="s">
        <v>253</v>
      </c>
      <c r="E11" s="91">
        <v>0.52</v>
      </c>
      <c r="F11" s="91">
        <v>0.57</v>
      </c>
      <c r="G11" s="91">
        <v>0.58</v>
      </c>
      <c r="H11" s="91">
        <v>0.7</v>
      </c>
      <c r="I11" s="91">
        <v>0.75</v>
      </c>
      <c r="J11" s="91">
        <v>0.8</v>
      </c>
      <c r="K11" s="92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</row>
    <row r="12" spans="1:46" s="72" customFormat="1" ht="30.75" customHeight="1">
      <c r="A12" s="130" t="s">
        <v>38</v>
      </c>
      <c r="B12" s="131" t="s">
        <v>254</v>
      </c>
      <c r="C12" s="84" t="s">
        <v>21</v>
      </c>
      <c r="D12" s="85" t="s">
        <v>255</v>
      </c>
      <c r="E12" s="84">
        <v>146.3</v>
      </c>
      <c r="F12" s="84">
        <v>147.76</v>
      </c>
      <c r="G12" s="84">
        <v>149.24</v>
      </c>
      <c r="H12" s="84">
        <v>150.73</v>
      </c>
      <c r="I12" s="84">
        <v>152.24</v>
      </c>
      <c r="J12" s="84">
        <v>153.76</v>
      </c>
      <c r="K12" s="86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</row>
    <row r="13" spans="1:46" s="72" customFormat="1" ht="21" customHeight="1">
      <c r="A13" s="130"/>
      <c r="B13" s="131"/>
      <c r="C13" s="81" t="s">
        <v>32</v>
      </c>
      <c r="D13" s="82" t="s">
        <v>256</v>
      </c>
      <c r="E13" s="81">
        <v>36.41</v>
      </c>
      <c r="F13" s="81">
        <v>36.53</v>
      </c>
      <c r="G13" s="81">
        <v>36.63</v>
      </c>
      <c r="H13" s="93">
        <v>37</v>
      </c>
      <c r="I13" s="93">
        <v>38</v>
      </c>
      <c r="J13" s="93">
        <v>39</v>
      </c>
      <c r="K13" s="83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</row>
    <row r="14" spans="1:46" s="72" customFormat="1" ht="21" customHeight="1">
      <c r="A14" s="110"/>
      <c r="B14" s="111"/>
      <c r="C14" s="112"/>
      <c r="D14" s="113"/>
      <c r="E14" s="112"/>
      <c r="F14" s="112"/>
      <c r="G14" s="112"/>
      <c r="H14" s="114"/>
      <c r="I14" s="114"/>
      <c r="J14" s="114"/>
      <c r="K14" s="115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</row>
    <row r="15" spans="1:46" s="72" customFormat="1" ht="21" customHeight="1">
      <c r="A15" s="116" t="s">
        <v>42</v>
      </c>
      <c r="B15" s="127" t="s">
        <v>20</v>
      </c>
      <c r="C15" s="117" t="s">
        <v>21</v>
      </c>
      <c r="D15" s="85" t="s">
        <v>22</v>
      </c>
      <c r="E15" s="84" t="s">
        <v>258</v>
      </c>
      <c r="F15" s="84" t="s">
        <v>24</v>
      </c>
      <c r="G15" s="84" t="s">
        <v>24</v>
      </c>
      <c r="H15" s="109" t="s">
        <v>24</v>
      </c>
      <c r="I15" s="109" t="s">
        <v>259</v>
      </c>
      <c r="J15" s="109" t="s">
        <v>259</v>
      </c>
      <c r="K15" s="86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</row>
    <row r="16" spans="1:46" s="72" customFormat="1" ht="21" customHeight="1">
      <c r="A16" s="103"/>
      <c r="B16" s="128"/>
      <c r="C16" s="117" t="s">
        <v>32</v>
      </c>
      <c r="D16" s="129" t="s">
        <v>260</v>
      </c>
      <c r="E16" s="118" t="s">
        <v>34</v>
      </c>
      <c r="F16" s="118" t="s">
        <v>34</v>
      </c>
      <c r="G16" s="118" t="s">
        <v>34</v>
      </c>
      <c r="H16" s="118" t="s">
        <v>34</v>
      </c>
      <c r="I16" s="118" t="s">
        <v>34</v>
      </c>
      <c r="J16" s="118" t="s">
        <v>34</v>
      </c>
      <c r="K16" s="86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</row>
    <row r="17" spans="1:46" s="72" customFormat="1" ht="21" customHeight="1">
      <c r="A17" s="103"/>
      <c r="B17" s="128"/>
      <c r="C17" s="84"/>
      <c r="D17" s="129"/>
      <c r="E17" s="84"/>
      <c r="F17" s="84"/>
      <c r="G17" s="84"/>
      <c r="H17" s="109"/>
      <c r="I17" s="109"/>
      <c r="J17" s="109"/>
      <c r="K17" s="86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</row>
    <row r="18" spans="1:46" s="72" customFormat="1" ht="21" customHeight="1">
      <c r="A18" s="103"/>
      <c r="B18" s="104"/>
      <c r="C18" s="84"/>
      <c r="D18" s="129"/>
      <c r="E18" s="84"/>
      <c r="F18" s="84"/>
      <c r="G18" s="84"/>
      <c r="H18" s="109"/>
      <c r="I18" s="109"/>
      <c r="J18" s="109"/>
      <c r="K18" s="86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</row>
    <row r="19" spans="1:46" s="99" customFormat="1" ht="15.75" thickBot="1">
      <c r="A19" s="94"/>
      <c r="B19" s="95"/>
      <c r="C19" s="96"/>
      <c r="D19" s="97"/>
      <c r="E19" s="96"/>
      <c r="F19" s="96"/>
      <c r="G19" s="96"/>
      <c r="H19" s="96"/>
      <c r="I19" s="96"/>
      <c r="J19" s="96"/>
      <c r="K19" s="98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</row>
    <row r="20" ht="15.75" thickTop="1"/>
  </sheetData>
  <sheetProtection/>
  <mergeCells count="10">
    <mergeCell ref="B15:B17"/>
    <mergeCell ref="D16:D18"/>
    <mergeCell ref="A12:A13"/>
    <mergeCell ref="B12:B13"/>
    <mergeCell ref="A1:K1"/>
    <mergeCell ref="A5:A6"/>
    <mergeCell ref="B5:B6"/>
    <mergeCell ref="C5:D6"/>
    <mergeCell ref="E5:J5"/>
    <mergeCell ref="K5:K6"/>
  </mergeCells>
  <printOptions/>
  <pageMargins left="0.5118110236220472" right="0.5118110236220472" top="0.7480314960629921" bottom="0.7480314960629921" header="0.31496062992125984" footer="0.31496062992125984"/>
  <pageSetup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17"/>
  <sheetViews>
    <sheetView view="pageBreakPreview" zoomScale="60" zoomScaleNormal="90" zoomScalePageLayoutView="0" workbookViewId="0" topLeftCell="A1">
      <selection activeCell="Q13" sqref="Q13"/>
    </sheetView>
  </sheetViews>
  <sheetFormatPr defaultColWidth="9.140625" defaultRowHeight="15"/>
  <cols>
    <col min="1" max="1" width="5.00390625" style="0" customWidth="1"/>
    <col min="2" max="2" width="19.140625" style="0" customWidth="1"/>
    <col min="3" max="3" width="3.7109375" style="41" customWidth="1"/>
    <col min="4" max="4" width="25.00390625" style="0" customWidth="1"/>
    <col min="5" max="8" width="14.00390625" style="0" customWidth="1"/>
    <col min="9" max="9" width="19.00390625" style="0" hidden="1" customWidth="1"/>
    <col min="10" max="10" width="4.00390625" style="41" hidden="1" customWidth="1"/>
    <col min="11" max="11" width="15.140625" style="0" hidden="1" customWidth="1"/>
    <col min="12" max="12" width="16.8515625" style="0" hidden="1" customWidth="1"/>
    <col min="13" max="13" width="18.7109375" style="0" hidden="1" customWidth="1"/>
    <col min="14" max="14" width="13.8515625" style="0" customWidth="1"/>
    <col min="15" max="15" width="14.8515625" style="0" customWidth="1"/>
    <col min="16" max="16" width="13.57421875" style="0" customWidth="1"/>
    <col min="17" max="17" width="12.8515625" style="0" customWidth="1"/>
    <col min="18" max="18" width="19.57421875" style="0" customWidth="1"/>
    <col min="20" max="20" width="9.57421875" style="0" bestFit="1" customWidth="1"/>
  </cols>
  <sheetData>
    <row r="1" spans="1:18" ht="15">
      <c r="A1" s="150" t="s">
        <v>231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ht="15.75" thickBot="1"/>
    <row r="3" spans="1:18" s="11" customFormat="1" ht="18" customHeight="1" thickTop="1">
      <c r="A3" s="151" t="s">
        <v>5</v>
      </c>
      <c r="B3" s="146" t="s">
        <v>6</v>
      </c>
      <c r="C3" s="146" t="s">
        <v>7</v>
      </c>
      <c r="D3" s="146"/>
      <c r="E3" s="146" t="s">
        <v>8</v>
      </c>
      <c r="F3" s="146"/>
      <c r="G3" s="146"/>
      <c r="H3" s="146"/>
      <c r="I3" s="146" t="s">
        <v>9</v>
      </c>
      <c r="J3" s="153" t="s">
        <v>10</v>
      </c>
      <c r="K3" s="154"/>
      <c r="L3" s="146" t="s">
        <v>11</v>
      </c>
      <c r="M3" s="146" t="s">
        <v>12</v>
      </c>
      <c r="N3" s="146" t="s">
        <v>232</v>
      </c>
      <c r="O3" s="146"/>
      <c r="P3" s="146"/>
      <c r="Q3" s="146"/>
      <c r="R3" s="148" t="s">
        <v>14</v>
      </c>
    </row>
    <row r="4" spans="1:18" s="11" customFormat="1" ht="20.25" customHeight="1">
      <c r="A4" s="152"/>
      <c r="B4" s="147"/>
      <c r="C4" s="147"/>
      <c r="D4" s="147"/>
      <c r="E4" s="12" t="s">
        <v>15</v>
      </c>
      <c r="F4" s="12" t="s">
        <v>16</v>
      </c>
      <c r="G4" s="12" t="s">
        <v>17</v>
      </c>
      <c r="H4" s="12" t="s">
        <v>18</v>
      </c>
      <c r="I4" s="147"/>
      <c r="J4" s="155"/>
      <c r="K4" s="156"/>
      <c r="L4" s="147"/>
      <c r="M4" s="147"/>
      <c r="N4" s="12" t="s">
        <v>15</v>
      </c>
      <c r="O4" s="12" t="s">
        <v>16</v>
      </c>
      <c r="P4" s="12" t="s">
        <v>17</v>
      </c>
      <c r="Q4" s="12" t="s">
        <v>18</v>
      </c>
      <c r="R4" s="149"/>
    </row>
    <row r="5" spans="1:18" s="16" customFormat="1" ht="12.75">
      <c r="A5" s="42"/>
      <c r="B5" s="13"/>
      <c r="C5" s="14"/>
      <c r="D5" s="15"/>
      <c r="E5" s="13"/>
      <c r="F5" s="13"/>
      <c r="G5" s="13"/>
      <c r="H5" s="13"/>
      <c r="I5" s="13"/>
      <c r="J5" s="14"/>
      <c r="K5" s="15"/>
      <c r="L5" s="13"/>
      <c r="M5" s="13"/>
      <c r="N5" s="13"/>
      <c r="O5" s="13"/>
      <c r="P5" s="13"/>
      <c r="Q5" s="13"/>
      <c r="R5" s="43"/>
    </row>
    <row r="6" spans="1:18" s="24" customFormat="1" ht="33.75" customHeight="1">
      <c r="A6" s="44" t="s">
        <v>19</v>
      </c>
      <c r="B6" s="17" t="s">
        <v>20</v>
      </c>
      <c r="C6" s="18" t="s">
        <v>21</v>
      </c>
      <c r="D6" s="19" t="s">
        <v>22</v>
      </c>
      <c r="E6" s="20" t="s">
        <v>23</v>
      </c>
      <c r="F6" s="20" t="s">
        <v>23</v>
      </c>
      <c r="G6" s="20" t="s">
        <v>24</v>
      </c>
      <c r="H6" s="20" t="s">
        <v>23</v>
      </c>
      <c r="I6" s="17" t="s">
        <v>25</v>
      </c>
      <c r="J6" s="18" t="s">
        <v>26</v>
      </c>
      <c r="K6" s="19" t="s">
        <v>27</v>
      </c>
      <c r="L6" s="17" t="s">
        <v>28</v>
      </c>
      <c r="M6" s="17" t="s">
        <v>29</v>
      </c>
      <c r="N6" s="21" t="s">
        <v>23</v>
      </c>
      <c r="O6" s="21" t="s">
        <v>23</v>
      </c>
      <c r="P6" s="20" t="s">
        <v>24</v>
      </c>
      <c r="Q6" s="21" t="s">
        <v>24</v>
      </c>
      <c r="R6" s="45" t="s">
        <v>31</v>
      </c>
    </row>
    <row r="7" spans="1:18" s="24" customFormat="1" ht="66.75" customHeight="1">
      <c r="A7" s="44"/>
      <c r="B7" s="17"/>
      <c r="C7" s="18" t="s">
        <v>32</v>
      </c>
      <c r="D7" s="19" t="s">
        <v>33</v>
      </c>
      <c r="E7" s="25">
        <v>0.25</v>
      </c>
      <c r="F7" s="25">
        <v>0.5</v>
      </c>
      <c r="G7" s="25">
        <v>0.75</v>
      </c>
      <c r="H7" s="25" t="s">
        <v>34</v>
      </c>
      <c r="I7" s="17"/>
      <c r="J7" s="18" t="s">
        <v>38</v>
      </c>
      <c r="K7" s="19" t="s">
        <v>39</v>
      </c>
      <c r="L7" s="17" t="s">
        <v>40</v>
      </c>
      <c r="M7" s="17" t="s">
        <v>41</v>
      </c>
      <c r="N7" s="46">
        <v>0.2981</v>
      </c>
      <c r="O7" s="46">
        <v>0.4209</v>
      </c>
      <c r="P7" s="46">
        <v>0.738</v>
      </c>
      <c r="Q7" s="21">
        <v>99.84</v>
      </c>
      <c r="R7" s="45"/>
    </row>
    <row r="8" spans="1:18" s="30" customFormat="1" ht="12.75">
      <c r="A8" s="47"/>
      <c r="B8" s="27"/>
      <c r="C8" s="28"/>
      <c r="D8" s="29"/>
      <c r="E8" s="27"/>
      <c r="F8" s="27"/>
      <c r="G8" s="27"/>
      <c r="H8" s="27"/>
      <c r="I8" s="27"/>
      <c r="J8" s="28"/>
      <c r="K8" s="29"/>
      <c r="L8" s="27"/>
      <c r="M8" s="27"/>
      <c r="N8" s="23"/>
      <c r="O8" s="23"/>
      <c r="P8" s="23"/>
      <c r="Q8" s="23"/>
      <c r="R8" s="48"/>
    </row>
    <row r="9" spans="1:20" s="24" customFormat="1" ht="45" customHeight="1">
      <c r="A9" s="44" t="s">
        <v>112</v>
      </c>
      <c r="B9" s="17" t="s">
        <v>113</v>
      </c>
      <c r="C9" s="18" t="s">
        <v>21</v>
      </c>
      <c r="D9" s="19" t="s">
        <v>114</v>
      </c>
      <c r="E9" s="31">
        <f>(25/100*33600000)</f>
        <v>8400000</v>
      </c>
      <c r="F9" s="31">
        <f>(50/100*33600000)</f>
        <v>16800000</v>
      </c>
      <c r="G9" s="31">
        <f>(75/100*33600000)</f>
        <v>25200000</v>
      </c>
      <c r="H9" s="31">
        <f>(100/100*33600000)</f>
        <v>33600000</v>
      </c>
      <c r="I9" s="32" t="s">
        <v>115</v>
      </c>
      <c r="J9" s="18" t="s">
        <v>21</v>
      </c>
      <c r="K9" s="19" t="s">
        <v>116</v>
      </c>
      <c r="L9" s="17" t="s">
        <v>117</v>
      </c>
      <c r="M9" s="17" t="s">
        <v>118</v>
      </c>
      <c r="N9" s="102">
        <f>(1900000*12)</f>
        <v>22800000</v>
      </c>
      <c r="O9" s="102">
        <f>(2000000*12)</f>
        <v>24000000</v>
      </c>
      <c r="P9" s="102">
        <v>27237600</v>
      </c>
      <c r="Q9" s="101">
        <v>36316800</v>
      </c>
      <c r="R9" s="45"/>
      <c r="T9" s="49"/>
    </row>
    <row r="10" spans="1:18" s="24" customFormat="1" ht="37.5" customHeight="1">
      <c r="A10" s="44"/>
      <c r="B10" s="17"/>
      <c r="C10" s="18" t="s">
        <v>32</v>
      </c>
      <c r="D10" s="19" t="s">
        <v>119</v>
      </c>
      <c r="E10" s="31">
        <f>(25/100*40800000)</f>
        <v>10200000</v>
      </c>
      <c r="F10" s="31">
        <f>(50/100*40800000)</f>
        <v>20400000</v>
      </c>
      <c r="G10" s="31">
        <f>(75/100*40800000)</f>
        <v>30600000</v>
      </c>
      <c r="H10" s="31">
        <f>(100/100*40800000)</f>
        <v>40800000</v>
      </c>
      <c r="I10" s="17"/>
      <c r="J10" s="18" t="s">
        <v>32</v>
      </c>
      <c r="K10" s="19" t="s">
        <v>120</v>
      </c>
      <c r="L10" s="17" t="s">
        <v>121</v>
      </c>
      <c r="M10" s="17" t="s">
        <v>122</v>
      </c>
      <c r="N10" s="31">
        <f>(3100000*12)</f>
        <v>37200000</v>
      </c>
      <c r="O10" s="31">
        <f>(3150000*12)</f>
        <v>37800000</v>
      </c>
      <c r="P10" s="31">
        <f>(3200000*12)</f>
        <v>38400000</v>
      </c>
      <c r="Q10" s="101">
        <v>40800000</v>
      </c>
      <c r="R10" s="45"/>
    </row>
    <row r="11" spans="1:18" s="24" customFormat="1" ht="77.25" customHeight="1">
      <c r="A11" s="44" t="s">
        <v>193</v>
      </c>
      <c r="B11" s="17" t="s">
        <v>233</v>
      </c>
      <c r="C11" s="18" t="s">
        <v>21</v>
      </c>
      <c r="D11" s="19" t="s">
        <v>194</v>
      </c>
      <c r="E11" s="33">
        <v>0.545</v>
      </c>
      <c r="F11" s="25">
        <v>0.55</v>
      </c>
      <c r="G11" s="25">
        <v>0.56</v>
      </c>
      <c r="H11" s="25">
        <v>0.57</v>
      </c>
      <c r="I11" s="17" t="s">
        <v>195</v>
      </c>
      <c r="J11" s="18" t="s">
        <v>21</v>
      </c>
      <c r="K11" s="19" t="s">
        <v>196</v>
      </c>
      <c r="L11" s="17" t="s">
        <v>197</v>
      </c>
      <c r="M11" s="17" t="s">
        <v>198</v>
      </c>
      <c r="N11" s="46">
        <v>0.5089</v>
      </c>
      <c r="O11" s="46">
        <v>0.565</v>
      </c>
      <c r="P11" s="46">
        <v>0.63</v>
      </c>
      <c r="Q11" s="46">
        <v>0.638</v>
      </c>
      <c r="R11" s="45"/>
    </row>
    <row r="12" spans="1:18" s="24" customFormat="1" ht="53.25" customHeight="1">
      <c r="A12" s="44" t="s">
        <v>205</v>
      </c>
      <c r="B12" s="17" t="s">
        <v>254</v>
      </c>
      <c r="C12" s="18" t="s">
        <v>21</v>
      </c>
      <c r="D12" s="19" t="s">
        <v>206</v>
      </c>
      <c r="E12" s="34">
        <f>(25/100*147.76)</f>
        <v>36.94</v>
      </c>
      <c r="F12" s="34">
        <f>(50/100*147.76)</f>
        <v>73.88</v>
      </c>
      <c r="G12" s="34">
        <f>(75/100*147.76)</f>
        <v>110.82</v>
      </c>
      <c r="H12" s="34">
        <f>(100/100*147.76)</f>
        <v>147.76</v>
      </c>
      <c r="I12" s="17" t="s">
        <v>207</v>
      </c>
      <c r="J12" s="18" t="s">
        <v>21</v>
      </c>
      <c r="K12" s="19" t="s">
        <v>208</v>
      </c>
      <c r="L12" s="17" t="s">
        <v>209</v>
      </c>
      <c r="M12" s="17" t="s">
        <v>210</v>
      </c>
      <c r="N12" s="21">
        <f>(15/100*H12)</f>
        <v>22.163999999999998</v>
      </c>
      <c r="O12" s="21">
        <f>(35/100*H12)</f>
        <v>51.715999999999994</v>
      </c>
      <c r="P12" s="21">
        <f>(50/100*H12)</f>
        <v>73.88</v>
      </c>
      <c r="Q12" s="20">
        <v>206.58</v>
      </c>
      <c r="R12" s="45"/>
    </row>
    <row r="13" spans="1:18" s="24" customFormat="1" ht="126" customHeight="1">
      <c r="A13" s="44"/>
      <c r="B13" s="17"/>
      <c r="C13" s="18" t="s">
        <v>32</v>
      </c>
      <c r="D13" s="50" t="s">
        <v>211</v>
      </c>
      <c r="E13" s="20" t="s">
        <v>23</v>
      </c>
      <c r="F13" s="20" t="s">
        <v>23</v>
      </c>
      <c r="G13" s="20">
        <v>63</v>
      </c>
      <c r="H13" s="34">
        <v>36.53</v>
      </c>
      <c r="I13" s="17"/>
      <c r="J13" s="18" t="s">
        <v>32</v>
      </c>
      <c r="K13" s="19" t="s">
        <v>212</v>
      </c>
      <c r="L13" s="17" t="s">
        <v>213</v>
      </c>
      <c r="M13" s="17" t="s">
        <v>214</v>
      </c>
      <c r="N13" s="20" t="s">
        <v>23</v>
      </c>
      <c r="O13" s="20" t="s">
        <v>23</v>
      </c>
      <c r="P13" s="20" t="s">
        <v>23</v>
      </c>
      <c r="Q13" s="20">
        <v>38.21</v>
      </c>
      <c r="R13" s="51" t="s">
        <v>215</v>
      </c>
    </row>
    <row r="14" spans="1:18" s="24" customFormat="1" ht="13.5" thickBot="1">
      <c r="A14" s="52"/>
      <c r="B14" s="53"/>
      <c r="C14" s="54"/>
      <c r="D14" s="55"/>
      <c r="E14" s="53"/>
      <c r="F14" s="53"/>
      <c r="G14" s="53"/>
      <c r="H14" s="53"/>
      <c r="I14" s="53"/>
      <c r="J14" s="54"/>
      <c r="K14" s="55"/>
      <c r="L14" s="53"/>
      <c r="M14" s="53"/>
      <c r="N14" s="53"/>
      <c r="O14" s="53"/>
      <c r="P14" s="53"/>
      <c r="Q14" s="53"/>
      <c r="R14" s="56"/>
    </row>
    <row r="15" spans="3:10" s="16" customFormat="1" ht="13.5" thickTop="1">
      <c r="C15" s="40"/>
      <c r="J15" s="40"/>
    </row>
    <row r="17" ht="15">
      <c r="O17" s="100"/>
    </row>
  </sheetData>
  <sheetProtection/>
  <mergeCells count="11">
    <mergeCell ref="J3:K4"/>
    <mergeCell ref="L3:L4"/>
    <mergeCell ref="M3:M4"/>
    <mergeCell ref="N3:Q3"/>
    <mergeCell ref="R3:R4"/>
    <mergeCell ref="A1:R1"/>
    <mergeCell ref="A3:A4"/>
    <mergeCell ref="B3:B4"/>
    <mergeCell ref="C3:D4"/>
    <mergeCell ref="E3:H3"/>
    <mergeCell ref="I3:I4"/>
  </mergeCells>
  <printOptions/>
  <pageMargins left="0.5118110236220472" right="0.5118110236220472" top="0.7480314960629921" bottom="0.7480314960629921" header="0.31496062992125984" footer="0.31496062992125984"/>
  <pageSetup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64"/>
  <sheetViews>
    <sheetView view="pageBreakPreview" zoomScale="60" zoomScaleNormal="90" zoomScalePageLayoutView="0" workbookViewId="0" topLeftCell="A59">
      <selection activeCell="M65" sqref="M65"/>
    </sheetView>
  </sheetViews>
  <sheetFormatPr defaultColWidth="9.140625" defaultRowHeight="15"/>
  <cols>
    <col min="1" max="1" width="4.7109375" style="0" customWidth="1"/>
    <col min="2" max="2" width="14.28125" style="0" customWidth="1"/>
    <col min="3" max="3" width="3.7109375" style="41" customWidth="1"/>
    <col min="4" max="4" width="18.00390625" style="0" customWidth="1"/>
    <col min="5" max="5" width="14.28125" style="0" customWidth="1"/>
    <col min="6" max="6" width="12.8515625" style="0" customWidth="1"/>
    <col min="7" max="7" width="13.28125" style="0" customWidth="1"/>
    <col min="8" max="8" width="13.00390625" style="0" customWidth="1"/>
    <col min="9" max="9" width="17.8515625" style="0" customWidth="1"/>
    <col min="10" max="10" width="4.00390625" style="41" customWidth="1"/>
    <col min="11" max="11" width="15.140625" style="0" customWidth="1"/>
    <col min="12" max="12" width="16.8515625" style="0" customWidth="1"/>
    <col min="13" max="13" width="18.7109375" style="0" customWidth="1"/>
    <col min="14" max="17" width="7.57421875" style="0" customWidth="1"/>
    <col min="18" max="18" width="18.8515625" style="0" customWidth="1"/>
  </cols>
  <sheetData>
    <row r="1" spans="1:18" ht="15">
      <c r="A1" s="150" t="s">
        <v>257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3" spans="1:18" s="11" customFormat="1" ht="18" customHeight="1">
      <c r="A3" s="147" t="s">
        <v>5</v>
      </c>
      <c r="B3" s="147" t="s">
        <v>6</v>
      </c>
      <c r="C3" s="147" t="s">
        <v>7</v>
      </c>
      <c r="D3" s="147"/>
      <c r="E3" s="147" t="s">
        <v>8</v>
      </c>
      <c r="F3" s="147"/>
      <c r="G3" s="147"/>
      <c r="H3" s="147"/>
      <c r="I3" s="147" t="s">
        <v>9</v>
      </c>
      <c r="J3" s="157" t="s">
        <v>10</v>
      </c>
      <c r="K3" s="158"/>
      <c r="L3" s="147" t="s">
        <v>11</v>
      </c>
      <c r="M3" s="147" t="s">
        <v>12</v>
      </c>
      <c r="N3" s="147" t="s">
        <v>13</v>
      </c>
      <c r="O3" s="147"/>
      <c r="P3" s="147"/>
      <c r="Q3" s="147"/>
      <c r="R3" s="147" t="s">
        <v>14</v>
      </c>
    </row>
    <row r="4" spans="1:18" s="11" customFormat="1" ht="20.25" customHeight="1">
      <c r="A4" s="147"/>
      <c r="B4" s="147"/>
      <c r="C4" s="147"/>
      <c r="D4" s="147"/>
      <c r="E4" s="12" t="s">
        <v>15</v>
      </c>
      <c r="F4" s="12" t="s">
        <v>16</v>
      </c>
      <c r="G4" s="12" t="s">
        <v>17</v>
      </c>
      <c r="H4" s="12" t="s">
        <v>18</v>
      </c>
      <c r="I4" s="147"/>
      <c r="J4" s="155"/>
      <c r="K4" s="156"/>
      <c r="L4" s="147"/>
      <c r="M4" s="147"/>
      <c r="N4" s="12" t="s">
        <v>15</v>
      </c>
      <c r="O4" s="12" t="s">
        <v>16</v>
      </c>
      <c r="P4" s="12" t="s">
        <v>17</v>
      </c>
      <c r="Q4" s="12" t="s">
        <v>18</v>
      </c>
      <c r="R4" s="147"/>
    </row>
    <row r="5" spans="1:18" s="16" customFormat="1" ht="12.75">
      <c r="A5" s="13"/>
      <c r="B5" s="13"/>
      <c r="C5" s="14"/>
      <c r="D5" s="15"/>
      <c r="E5" s="13"/>
      <c r="F5" s="13"/>
      <c r="G5" s="13"/>
      <c r="H5" s="13"/>
      <c r="I5" s="13"/>
      <c r="J5" s="14"/>
      <c r="K5" s="15"/>
      <c r="L5" s="13"/>
      <c r="M5" s="13"/>
      <c r="N5" s="13"/>
      <c r="O5" s="13"/>
      <c r="P5" s="13"/>
      <c r="Q5" s="13"/>
      <c r="R5" s="13"/>
    </row>
    <row r="6" spans="1:18" s="24" customFormat="1" ht="51">
      <c r="A6" s="17" t="s">
        <v>19</v>
      </c>
      <c r="B6" s="17" t="s">
        <v>20</v>
      </c>
      <c r="C6" s="18" t="s">
        <v>21</v>
      </c>
      <c r="D6" s="19" t="s">
        <v>22</v>
      </c>
      <c r="E6" s="20" t="s">
        <v>23</v>
      </c>
      <c r="F6" s="20" t="s">
        <v>23</v>
      </c>
      <c r="G6" s="20" t="s">
        <v>24</v>
      </c>
      <c r="H6" s="20" t="s">
        <v>23</v>
      </c>
      <c r="I6" s="17" t="s">
        <v>25</v>
      </c>
      <c r="J6" s="18" t="s">
        <v>26</v>
      </c>
      <c r="K6" s="19" t="s">
        <v>27</v>
      </c>
      <c r="L6" s="17" t="s">
        <v>28</v>
      </c>
      <c r="M6" s="17" t="s">
        <v>29</v>
      </c>
      <c r="N6" s="21" t="s">
        <v>23</v>
      </c>
      <c r="O6" s="21" t="s">
        <v>23</v>
      </c>
      <c r="P6" s="22" t="s">
        <v>30</v>
      </c>
      <c r="Q6" s="23" t="s">
        <v>23</v>
      </c>
      <c r="R6" s="17" t="s">
        <v>31</v>
      </c>
    </row>
    <row r="7" spans="1:18" s="24" customFormat="1" ht="90.75" customHeight="1">
      <c r="A7" s="17"/>
      <c r="B7" s="17"/>
      <c r="C7" s="18" t="s">
        <v>32</v>
      </c>
      <c r="D7" s="19" t="s">
        <v>33</v>
      </c>
      <c r="E7" s="25">
        <v>0.25</v>
      </c>
      <c r="F7" s="25">
        <v>0.5</v>
      </c>
      <c r="G7" s="25">
        <v>0.75</v>
      </c>
      <c r="H7" s="26" t="s">
        <v>34</v>
      </c>
      <c r="I7" s="17"/>
      <c r="J7" s="18" t="s">
        <v>32</v>
      </c>
      <c r="K7" s="19" t="s">
        <v>35</v>
      </c>
      <c r="L7" s="17" t="s">
        <v>36</v>
      </c>
      <c r="M7" s="17" t="s">
        <v>37</v>
      </c>
      <c r="N7" s="22" t="s">
        <v>30</v>
      </c>
      <c r="O7" s="22" t="s">
        <v>30</v>
      </c>
      <c r="P7" s="22" t="s">
        <v>30</v>
      </c>
      <c r="Q7" s="22" t="s">
        <v>30</v>
      </c>
      <c r="R7" s="17"/>
    </row>
    <row r="8" spans="1:18" s="24" customFormat="1" ht="63.75">
      <c r="A8" s="17"/>
      <c r="B8" s="17"/>
      <c r="C8" s="18"/>
      <c r="D8" s="19"/>
      <c r="E8" s="20"/>
      <c r="F8" s="20"/>
      <c r="G8" s="20"/>
      <c r="H8" s="26"/>
      <c r="I8" s="17"/>
      <c r="J8" s="18" t="s">
        <v>38</v>
      </c>
      <c r="K8" s="19" t="s">
        <v>39</v>
      </c>
      <c r="L8" s="17" t="s">
        <v>40</v>
      </c>
      <c r="M8" s="17" t="s">
        <v>41</v>
      </c>
      <c r="N8" s="22" t="s">
        <v>30</v>
      </c>
      <c r="O8" s="22" t="s">
        <v>30</v>
      </c>
      <c r="P8" s="22" t="s">
        <v>30</v>
      </c>
      <c r="Q8" s="22" t="s">
        <v>30</v>
      </c>
      <c r="R8" s="17"/>
    </row>
    <row r="9" spans="1:18" s="30" customFormat="1" ht="51">
      <c r="A9" s="27"/>
      <c r="B9" s="27"/>
      <c r="C9" s="28"/>
      <c r="D9" s="29"/>
      <c r="E9" s="27"/>
      <c r="F9" s="27"/>
      <c r="G9" s="27"/>
      <c r="H9" s="27"/>
      <c r="I9" s="27"/>
      <c r="J9" s="28" t="s">
        <v>42</v>
      </c>
      <c r="K9" s="29" t="s">
        <v>43</v>
      </c>
      <c r="L9" s="27" t="s">
        <v>44</v>
      </c>
      <c r="M9" s="27" t="s">
        <v>45</v>
      </c>
      <c r="N9" s="22" t="s">
        <v>30</v>
      </c>
      <c r="O9" s="22" t="s">
        <v>30</v>
      </c>
      <c r="P9" s="22" t="s">
        <v>30</v>
      </c>
      <c r="Q9" s="22" t="s">
        <v>30</v>
      </c>
      <c r="R9" s="27"/>
    </row>
    <row r="10" spans="1:18" s="30" customFormat="1" ht="63.75">
      <c r="A10" s="27"/>
      <c r="B10" s="27"/>
      <c r="C10" s="28"/>
      <c r="D10" s="29"/>
      <c r="E10" s="27"/>
      <c r="F10" s="27"/>
      <c r="G10" s="27"/>
      <c r="H10" s="27"/>
      <c r="I10" s="27"/>
      <c r="J10" s="28" t="s">
        <v>46</v>
      </c>
      <c r="K10" s="29" t="s">
        <v>47</v>
      </c>
      <c r="L10" s="27" t="s">
        <v>48</v>
      </c>
      <c r="M10" s="27" t="s">
        <v>49</v>
      </c>
      <c r="N10" s="22" t="s">
        <v>30</v>
      </c>
      <c r="O10" s="22" t="s">
        <v>30</v>
      </c>
      <c r="P10" s="22" t="s">
        <v>30</v>
      </c>
      <c r="Q10" s="22" t="s">
        <v>30</v>
      </c>
      <c r="R10" s="27"/>
    </row>
    <row r="11" spans="1:18" s="30" customFormat="1" ht="63.75">
      <c r="A11" s="27"/>
      <c r="B11" s="27"/>
      <c r="C11" s="28"/>
      <c r="D11" s="29"/>
      <c r="E11" s="27"/>
      <c r="F11" s="27"/>
      <c r="G11" s="27"/>
      <c r="H11" s="27"/>
      <c r="I11" s="27"/>
      <c r="J11" s="28" t="s">
        <v>50</v>
      </c>
      <c r="K11" s="29" t="s">
        <v>51</v>
      </c>
      <c r="L11" s="27" t="s">
        <v>52</v>
      </c>
      <c r="M11" s="27" t="s">
        <v>53</v>
      </c>
      <c r="N11" s="22" t="s">
        <v>30</v>
      </c>
      <c r="O11" s="22" t="s">
        <v>30</v>
      </c>
      <c r="P11" s="22" t="s">
        <v>30</v>
      </c>
      <c r="Q11" s="22" t="s">
        <v>30</v>
      </c>
      <c r="R11" s="27"/>
    </row>
    <row r="12" spans="1:18" s="30" customFormat="1" ht="76.5">
      <c r="A12" s="27"/>
      <c r="B12" s="27"/>
      <c r="C12" s="28"/>
      <c r="D12" s="29"/>
      <c r="E12" s="27"/>
      <c r="F12" s="27"/>
      <c r="G12" s="27"/>
      <c r="H12" s="27"/>
      <c r="I12" s="27"/>
      <c r="J12" s="28" t="s">
        <v>54</v>
      </c>
      <c r="K12" s="29" t="s">
        <v>55</v>
      </c>
      <c r="L12" s="27" t="s">
        <v>56</v>
      </c>
      <c r="M12" s="27" t="s">
        <v>57</v>
      </c>
      <c r="N12" s="22" t="s">
        <v>30</v>
      </c>
      <c r="O12" s="22" t="s">
        <v>30</v>
      </c>
      <c r="P12" s="22" t="s">
        <v>30</v>
      </c>
      <c r="Q12" s="22" t="s">
        <v>30</v>
      </c>
      <c r="R12" s="27"/>
    </row>
    <row r="13" spans="1:18" s="30" customFormat="1" ht="51">
      <c r="A13" s="27"/>
      <c r="B13" s="27"/>
      <c r="C13" s="28"/>
      <c r="D13" s="29"/>
      <c r="E13" s="27"/>
      <c r="F13" s="27"/>
      <c r="G13" s="27"/>
      <c r="H13" s="27"/>
      <c r="I13" s="27"/>
      <c r="J13" s="28" t="s">
        <v>58</v>
      </c>
      <c r="K13" s="29" t="s">
        <v>59</v>
      </c>
      <c r="L13" s="27" t="s">
        <v>60</v>
      </c>
      <c r="M13" s="27" t="s">
        <v>61</v>
      </c>
      <c r="N13" s="22" t="s">
        <v>30</v>
      </c>
      <c r="O13" s="22" t="s">
        <v>30</v>
      </c>
      <c r="P13" s="22" t="s">
        <v>30</v>
      </c>
      <c r="Q13" s="22" t="s">
        <v>30</v>
      </c>
      <c r="R13" s="27"/>
    </row>
    <row r="14" spans="1:18" s="30" customFormat="1" ht="63.75">
      <c r="A14" s="27"/>
      <c r="B14" s="27"/>
      <c r="C14" s="28"/>
      <c r="D14" s="29"/>
      <c r="E14" s="27"/>
      <c r="F14" s="27"/>
      <c r="G14" s="27"/>
      <c r="H14" s="27"/>
      <c r="I14" s="27"/>
      <c r="J14" s="28" t="s">
        <v>62</v>
      </c>
      <c r="K14" s="29" t="s">
        <v>63</v>
      </c>
      <c r="L14" s="27" t="s">
        <v>64</v>
      </c>
      <c r="M14" s="27" t="s">
        <v>65</v>
      </c>
      <c r="N14" s="22" t="s">
        <v>30</v>
      </c>
      <c r="O14" s="22" t="s">
        <v>30</v>
      </c>
      <c r="P14" s="22" t="s">
        <v>30</v>
      </c>
      <c r="Q14" s="22" t="s">
        <v>30</v>
      </c>
      <c r="R14" s="27"/>
    </row>
    <row r="15" spans="1:18" s="30" customFormat="1" ht="51">
      <c r="A15" s="27"/>
      <c r="B15" s="27"/>
      <c r="C15" s="28"/>
      <c r="D15" s="29"/>
      <c r="E15" s="27"/>
      <c r="F15" s="27"/>
      <c r="G15" s="27"/>
      <c r="H15" s="27"/>
      <c r="I15" s="27"/>
      <c r="J15" s="28" t="s">
        <v>66</v>
      </c>
      <c r="K15" s="29" t="s">
        <v>67</v>
      </c>
      <c r="L15" s="27" t="s">
        <v>68</v>
      </c>
      <c r="M15" s="27" t="s">
        <v>69</v>
      </c>
      <c r="N15" s="22" t="s">
        <v>30</v>
      </c>
      <c r="O15" s="22" t="s">
        <v>30</v>
      </c>
      <c r="P15" s="22" t="s">
        <v>30</v>
      </c>
      <c r="Q15" s="22" t="s">
        <v>30</v>
      </c>
      <c r="R15" s="27"/>
    </row>
    <row r="16" spans="1:18" s="30" customFormat="1" ht="63.75">
      <c r="A16" s="27"/>
      <c r="B16" s="27"/>
      <c r="C16" s="28"/>
      <c r="D16" s="29"/>
      <c r="E16" s="27"/>
      <c r="F16" s="27"/>
      <c r="G16" s="27"/>
      <c r="H16" s="27"/>
      <c r="I16" s="27"/>
      <c r="J16" s="28" t="s">
        <v>70</v>
      </c>
      <c r="K16" s="29" t="s">
        <v>71</v>
      </c>
      <c r="L16" s="27" t="s">
        <v>72</v>
      </c>
      <c r="M16" s="27" t="s">
        <v>73</v>
      </c>
      <c r="N16" s="22" t="s">
        <v>30</v>
      </c>
      <c r="O16" s="22" t="s">
        <v>30</v>
      </c>
      <c r="P16" s="22" t="s">
        <v>30</v>
      </c>
      <c r="Q16" s="22" t="s">
        <v>30</v>
      </c>
      <c r="R16" s="27"/>
    </row>
    <row r="17" spans="1:18" s="30" customFormat="1" ht="51" customHeight="1">
      <c r="A17" s="27"/>
      <c r="B17" s="27"/>
      <c r="C17" s="28"/>
      <c r="D17" s="29"/>
      <c r="E17" s="27"/>
      <c r="F17" s="27"/>
      <c r="G17" s="27"/>
      <c r="H17" s="27"/>
      <c r="I17" s="27" t="s">
        <v>74</v>
      </c>
      <c r="J17" s="28" t="s">
        <v>21</v>
      </c>
      <c r="K17" s="29" t="s">
        <v>75</v>
      </c>
      <c r="L17" s="27" t="s">
        <v>76</v>
      </c>
      <c r="M17" s="27" t="s">
        <v>77</v>
      </c>
      <c r="N17" s="23" t="s">
        <v>23</v>
      </c>
      <c r="O17" s="22" t="s">
        <v>30</v>
      </c>
      <c r="P17" s="22" t="s">
        <v>30</v>
      </c>
      <c r="Q17" s="23" t="s">
        <v>23</v>
      </c>
      <c r="R17" s="27"/>
    </row>
    <row r="18" spans="1:18" s="30" customFormat="1" ht="63.75">
      <c r="A18" s="27"/>
      <c r="B18" s="27"/>
      <c r="C18" s="28"/>
      <c r="D18" s="29"/>
      <c r="E18" s="27"/>
      <c r="F18" s="27"/>
      <c r="G18" s="27"/>
      <c r="H18" s="27"/>
      <c r="I18" s="27"/>
      <c r="J18" s="28" t="s">
        <v>32</v>
      </c>
      <c r="K18" s="29" t="s">
        <v>78</v>
      </c>
      <c r="L18" s="27" t="s">
        <v>79</v>
      </c>
      <c r="M18" s="27" t="s">
        <v>80</v>
      </c>
      <c r="N18" s="23" t="s">
        <v>23</v>
      </c>
      <c r="O18" s="22" t="s">
        <v>30</v>
      </c>
      <c r="P18" s="22" t="s">
        <v>30</v>
      </c>
      <c r="Q18" s="23" t="s">
        <v>23</v>
      </c>
      <c r="R18" s="27"/>
    </row>
    <row r="19" spans="1:18" s="30" customFormat="1" ht="51">
      <c r="A19" s="27"/>
      <c r="B19" s="27"/>
      <c r="C19" s="28"/>
      <c r="D19" s="29"/>
      <c r="E19" s="27"/>
      <c r="F19" s="27"/>
      <c r="G19" s="27"/>
      <c r="H19" s="27"/>
      <c r="I19" s="27"/>
      <c r="J19" s="28" t="s">
        <v>38</v>
      </c>
      <c r="K19" s="29" t="s">
        <v>81</v>
      </c>
      <c r="L19" s="27" t="s">
        <v>82</v>
      </c>
      <c r="M19" s="27" t="s">
        <v>83</v>
      </c>
      <c r="N19" s="22" t="s">
        <v>30</v>
      </c>
      <c r="O19" s="22" t="s">
        <v>30</v>
      </c>
      <c r="P19" s="22" t="s">
        <v>30</v>
      </c>
      <c r="Q19" s="22" t="s">
        <v>30</v>
      </c>
      <c r="R19" s="27"/>
    </row>
    <row r="20" spans="1:18" s="30" customFormat="1" ht="76.5">
      <c r="A20" s="27"/>
      <c r="B20" s="27"/>
      <c r="C20" s="28"/>
      <c r="D20" s="29"/>
      <c r="E20" s="27"/>
      <c r="F20" s="27"/>
      <c r="G20" s="27"/>
      <c r="H20" s="27"/>
      <c r="I20" s="27"/>
      <c r="J20" s="28" t="s">
        <v>42</v>
      </c>
      <c r="K20" s="29" t="s">
        <v>84</v>
      </c>
      <c r="L20" s="27" t="s">
        <v>85</v>
      </c>
      <c r="M20" s="27" t="s">
        <v>86</v>
      </c>
      <c r="N20" s="22" t="s">
        <v>30</v>
      </c>
      <c r="O20" s="22" t="s">
        <v>30</v>
      </c>
      <c r="P20" s="22" t="s">
        <v>30</v>
      </c>
      <c r="Q20" s="22" t="s">
        <v>30</v>
      </c>
      <c r="R20" s="27"/>
    </row>
    <row r="21" spans="1:18" s="30" customFormat="1" ht="63.75">
      <c r="A21" s="27"/>
      <c r="B21" s="27"/>
      <c r="C21" s="28"/>
      <c r="D21" s="29"/>
      <c r="E21" s="27"/>
      <c r="F21" s="27"/>
      <c r="G21" s="27"/>
      <c r="H21" s="27"/>
      <c r="I21" s="27"/>
      <c r="J21" s="28" t="s">
        <v>46</v>
      </c>
      <c r="K21" s="29" t="s">
        <v>87</v>
      </c>
      <c r="L21" s="27" t="s">
        <v>88</v>
      </c>
      <c r="M21" s="27" t="s">
        <v>89</v>
      </c>
      <c r="N21" s="22" t="s">
        <v>30</v>
      </c>
      <c r="O21" s="22" t="s">
        <v>30</v>
      </c>
      <c r="P21" s="22" t="s">
        <v>30</v>
      </c>
      <c r="Q21" s="22" t="s">
        <v>30</v>
      </c>
      <c r="R21" s="27"/>
    </row>
    <row r="22" spans="1:18" s="30" customFormat="1" ht="51">
      <c r="A22" s="27"/>
      <c r="B22" s="27"/>
      <c r="C22" s="28"/>
      <c r="D22" s="29"/>
      <c r="E22" s="27"/>
      <c r="F22" s="27"/>
      <c r="G22" s="27"/>
      <c r="H22" s="27"/>
      <c r="I22" s="27" t="s">
        <v>90</v>
      </c>
      <c r="J22" s="28" t="s">
        <v>21</v>
      </c>
      <c r="K22" s="29" t="s">
        <v>91</v>
      </c>
      <c r="L22" s="27" t="s">
        <v>92</v>
      </c>
      <c r="M22" s="27" t="s">
        <v>93</v>
      </c>
      <c r="N22" s="22" t="s">
        <v>30</v>
      </c>
      <c r="O22" s="22" t="s">
        <v>30</v>
      </c>
      <c r="P22" s="23" t="s">
        <v>23</v>
      </c>
      <c r="Q22" s="23" t="s">
        <v>23</v>
      </c>
      <c r="R22" s="27"/>
    </row>
    <row r="23" spans="1:18" s="30" customFormat="1" ht="76.5">
      <c r="A23" s="27"/>
      <c r="B23" s="27"/>
      <c r="C23" s="28"/>
      <c r="D23" s="29"/>
      <c r="E23" s="27"/>
      <c r="F23" s="27"/>
      <c r="G23" s="27"/>
      <c r="H23" s="27"/>
      <c r="I23" s="27" t="s">
        <v>94</v>
      </c>
      <c r="J23" s="28" t="s">
        <v>21</v>
      </c>
      <c r="K23" s="29" t="s">
        <v>95</v>
      </c>
      <c r="L23" s="27" t="s">
        <v>96</v>
      </c>
      <c r="M23" s="27" t="s">
        <v>97</v>
      </c>
      <c r="N23" s="22" t="s">
        <v>30</v>
      </c>
      <c r="O23" s="22" t="s">
        <v>30</v>
      </c>
      <c r="P23" s="22" t="s">
        <v>30</v>
      </c>
      <c r="Q23" s="22" t="s">
        <v>30</v>
      </c>
      <c r="R23" s="27"/>
    </row>
    <row r="24" spans="1:18" s="30" customFormat="1" ht="84.75" customHeight="1">
      <c r="A24" s="27"/>
      <c r="B24" s="27"/>
      <c r="C24" s="28"/>
      <c r="D24" s="29"/>
      <c r="E24" s="27"/>
      <c r="F24" s="27"/>
      <c r="G24" s="27"/>
      <c r="H24" s="27"/>
      <c r="I24" s="27" t="s">
        <v>98</v>
      </c>
      <c r="J24" s="28" t="s">
        <v>21</v>
      </c>
      <c r="K24" s="29" t="s">
        <v>99</v>
      </c>
      <c r="L24" s="27" t="s">
        <v>100</v>
      </c>
      <c r="M24" s="27" t="s">
        <v>101</v>
      </c>
      <c r="N24" s="22" t="s">
        <v>30</v>
      </c>
      <c r="O24" s="22" t="s">
        <v>30</v>
      </c>
      <c r="P24" s="22" t="s">
        <v>30</v>
      </c>
      <c r="Q24" s="22" t="s">
        <v>30</v>
      </c>
      <c r="R24" s="27"/>
    </row>
    <row r="25" spans="1:18" s="30" customFormat="1" ht="51">
      <c r="A25" s="27"/>
      <c r="B25" s="27"/>
      <c r="C25" s="28"/>
      <c r="D25" s="29"/>
      <c r="E25" s="27"/>
      <c r="F25" s="27"/>
      <c r="G25" s="27"/>
      <c r="H25" s="27"/>
      <c r="I25" s="27"/>
      <c r="J25" s="28" t="s">
        <v>32</v>
      </c>
      <c r="K25" s="29" t="s">
        <v>102</v>
      </c>
      <c r="L25" s="27" t="s">
        <v>103</v>
      </c>
      <c r="M25" s="27" t="s">
        <v>104</v>
      </c>
      <c r="N25" s="22" t="s">
        <v>30</v>
      </c>
      <c r="O25" s="22" t="s">
        <v>30</v>
      </c>
      <c r="P25" s="22" t="s">
        <v>30</v>
      </c>
      <c r="Q25" s="22" t="s">
        <v>30</v>
      </c>
      <c r="R25" s="27"/>
    </row>
    <row r="26" spans="1:18" s="30" customFormat="1" ht="76.5">
      <c r="A26" s="27"/>
      <c r="B26" s="27"/>
      <c r="C26" s="28"/>
      <c r="D26" s="29"/>
      <c r="E26" s="27"/>
      <c r="F26" s="27"/>
      <c r="G26" s="27"/>
      <c r="H26" s="27"/>
      <c r="I26" s="27" t="s">
        <v>105</v>
      </c>
      <c r="J26" s="28" t="s">
        <v>21</v>
      </c>
      <c r="K26" s="29" t="s">
        <v>106</v>
      </c>
      <c r="L26" s="27" t="s">
        <v>107</v>
      </c>
      <c r="M26" s="27" t="s">
        <v>108</v>
      </c>
      <c r="N26" s="22" t="s">
        <v>23</v>
      </c>
      <c r="O26" s="22" t="s">
        <v>30</v>
      </c>
      <c r="P26" s="22" t="s">
        <v>30</v>
      </c>
      <c r="Q26" s="22" t="s">
        <v>30</v>
      </c>
      <c r="R26" s="27"/>
    </row>
    <row r="27" spans="1:18" s="30" customFormat="1" ht="108" customHeight="1">
      <c r="A27" s="27"/>
      <c r="B27" s="27"/>
      <c r="C27" s="28"/>
      <c r="D27" s="29"/>
      <c r="E27" s="27"/>
      <c r="F27" s="27"/>
      <c r="G27" s="27"/>
      <c r="H27" s="27"/>
      <c r="I27" s="27"/>
      <c r="J27" s="28" t="s">
        <v>32</v>
      </c>
      <c r="K27" s="29" t="s">
        <v>109</v>
      </c>
      <c r="L27" s="27" t="s">
        <v>110</v>
      </c>
      <c r="M27" s="27" t="s">
        <v>111</v>
      </c>
      <c r="N27" s="22" t="s">
        <v>30</v>
      </c>
      <c r="O27" s="22" t="s">
        <v>30</v>
      </c>
      <c r="P27" s="22" t="s">
        <v>30</v>
      </c>
      <c r="Q27" s="22" t="s">
        <v>30</v>
      </c>
      <c r="R27" s="27"/>
    </row>
    <row r="28" spans="1:18" s="30" customFormat="1" ht="12.75">
      <c r="A28" s="27"/>
      <c r="B28" s="27"/>
      <c r="C28" s="28"/>
      <c r="D28" s="29"/>
      <c r="E28" s="27"/>
      <c r="F28" s="27"/>
      <c r="G28" s="27"/>
      <c r="H28" s="27"/>
      <c r="I28" s="27"/>
      <c r="J28" s="28"/>
      <c r="K28" s="29"/>
      <c r="L28" s="27"/>
      <c r="M28" s="27"/>
      <c r="N28" s="23"/>
      <c r="O28" s="23"/>
      <c r="P28" s="23"/>
      <c r="Q28" s="23"/>
      <c r="R28" s="27"/>
    </row>
    <row r="29" spans="1:18" s="24" customFormat="1" ht="54.75" customHeight="1">
      <c r="A29" s="17" t="s">
        <v>112</v>
      </c>
      <c r="B29" s="17" t="s">
        <v>113</v>
      </c>
      <c r="C29" s="18" t="s">
        <v>21</v>
      </c>
      <c r="D29" s="19" t="s">
        <v>114</v>
      </c>
      <c r="E29" s="31">
        <f>(1850000*12)</f>
        <v>22200000</v>
      </c>
      <c r="F29" s="31">
        <f>2250000*12</f>
        <v>27000000</v>
      </c>
      <c r="G29" s="31">
        <f>2500000*12</f>
        <v>30000000</v>
      </c>
      <c r="H29" s="31">
        <f>2800000*12</f>
        <v>33600000</v>
      </c>
      <c r="I29" s="32" t="s">
        <v>115</v>
      </c>
      <c r="J29" s="18" t="s">
        <v>21</v>
      </c>
      <c r="K29" s="19" t="s">
        <v>116</v>
      </c>
      <c r="L29" s="17" t="s">
        <v>117</v>
      </c>
      <c r="M29" s="17" t="s">
        <v>118</v>
      </c>
      <c r="N29" s="22" t="s">
        <v>30</v>
      </c>
      <c r="O29" s="22" t="s">
        <v>30</v>
      </c>
      <c r="P29" s="22" t="s">
        <v>30</v>
      </c>
      <c r="Q29" s="23" t="s">
        <v>23</v>
      </c>
      <c r="R29" s="17"/>
    </row>
    <row r="30" spans="1:18" s="24" customFormat="1" ht="72" customHeight="1">
      <c r="A30" s="17"/>
      <c r="B30" s="17"/>
      <c r="C30" s="18" t="s">
        <v>32</v>
      </c>
      <c r="D30" s="19" t="s">
        <v>119</v>
      </c>
      <c r="E30" s="31">
        <f>(3100000*12)</f>
        <v>37200000</v>
      </c>
      <c r="F30" s="31">
        <f>3200000*12</f>
        <v>38400000</v>
      </c>
      <c r="G30" s="31">
        <f>3300000*12</f>
        <v>39600000</v>
      </c>
      <c r="H30" s="31">
        <f>(3400000*12)</f>
        <v>40800000</v>
      </c>
      <c r="I30" s="17"/>
      <c r="J30" s="18" t="s">
        <v>32</v>
      </c>
      <c r="K30" s="19" t="s">
        <v>120</v>
      </c>
      <c r="L30" s="17" t="s">
        <v>121</v>
      </c>
      <c r="M30" s="17" t="s">
        <v>122</v>
      </c>
      <c r="N30" s="22" t="s">
        <v>30</v>
      </c>
      <c r="O30" s="22" t="s">
        <v>30</v>
      </c>
      <c r="P30" s="22" t="s">
        <v>30</v>
      </c>
      <c r="Q30" s="23" t="s">
        <v>23</v>
      </c>
      <c r="R30" s="17"/>
    </row>
    <row r="31" spans="1:18" s="24" customFormat="1" ht="66" customHeight="1">
      <c r="A31" s="17"/>
      <c r="B31" s="17"/>
      <c r="C31" s="18"/>
      <c r="D31" s="19"/>
      <c r="E31" s="31"/>
      <c r="F31" s="31"/>
      <c r="G31" s="31"/>
      <c r="H31" s="31"/>
      <c r="I31" s="17"/>
      <c r="J31" s="18" t="s">
        <v>38</v>
      </c>
      <c r="K31" s="19" t="s">
        <v>123</v>
      </c>
      <c r="L31" s="17" t="s">
        <v>124</v>
      </c>
      <c r="M31" s="17" t="s">
        <v>125</v>
      </c>
      <c r="N31" s="22" t="s">
        <v>30</v>
      </c>
      <c r="O31" s="22" t="s">
        <v>30</v>
      </c>
      <c r="P31" s="22" t="s">
        <v>30</v>
      </c>
      <c r="Q31" s="23" t="s">
        <v>23</v>
      </c>
      <c r="R31" s="17"/>
    </row>
    <row r="32" spans="1:18" s="24" customFormat="1" ht="66.75" customHeight="1">
      <c r="A32" s="17"/>
      <c r="B32" s="17"/>
      <c r="C32" s="18"/>
      <c r="D32" s="19"/>
      <c r="E32" s="31"/>
      <c r="F32" s="31"/>
      <c r="G32" s="31"/>
      <c r="H32" s="31"/>
      <c r="I32" s="17"/>
      <c r="J32" s="18" t="s">
        <v>42</v>
      </c>
      <c r="K32" s="19" t="s">
        <v>126</v>
      </c>
      <c r="L32" s="17" t="s">
        <v>127</v>
      </c>
      <c r="M32" s="17" t="s">
        <v>128</v>
      </c>
      <c r="N32" s="22" t="s">
        <v>30</v>
      </c>
      <c r="O32" s="22" t="s">
        <v>30</v>
      </c>
      <c r="P32" s="22" t="s">
        <v>30</v>
      </c>
      <c r="Q32" s="23" t="s">
        <v>23</v>
      </c>
      <c r="R32" s="17"/>
    </row>
    <row r="33" spans="1:18" s="24" customFormat="1" ht="69" customHeight="1">
      <c r="A33" s="17"/>
      <c r="B33" s="17"/>
      <c r="C33" s="18"/>
      <c r="D33" s="19"/>
      <c r="E33" s="31"/>
      <c r="F33" s="31"/>
      <c r="G33" s="31"/>
      <c r="H33" s="31"/>
      <c r="I33" s="17"/>
      <c r="J33" s="18" t="s">
        <v>46</v>
      </c>
      <c r="K33" s="19" t="s">
        <v>129</v>
      </c>
      <c r="L33" s="17" t="s">
        <v>130</v>
      </c>
      <c r="M33" s="17" t="s">
        <v>131</v>
      </c>
      <c r="N33" s="22" t="s">
        <v>30</v>
      </c>
      <c r="O33" s="22" t="s">
        <v>30</v>
      </c>
      <c r="P33" s="22" t="s">
        <v>30</v>
      </c>
      <c r="Q33" s="23" t="s">
        <v>23</v>
      </c>
      <c r="R33" s="17"/>
    </row>
    <row r="34" spans="1:18" s="24" customFormat="1" ht="81.75" customHeight="1">
      <c r="A34" s="17"/>
      <c r="B34" s="17"/>
      <c r="C34" s="18"/>
      <c r="D34" s="19"/>
      <c r="E34" s="31"/>
      <c r="F34" s="31"/>
      <c r="G34" s="31"/>
      <c r="H34" s="31"/>
      <c r="I34" s="17"/>
      <c r="J34" s="18" t="s">
        <v>50</v>
      </c>
      <c r="K34" s="19" t="s">
        <v>132</v>
      </c>
      <c r="L34" s="17" t="s">
        <v>133</v>
      </c>
      <c r="M34" s="17" t="s">
        <v>134</v>
      </c>
      <c r="N34" s="22" t="s">
        <v>30</v>
      </c>
      <c r="O34" s="22" t="s">
        <v>30</v>
      </c>
      <c r="P34" s="22" t="s">
        <v>30</v>
      </c>
      <c r="Q34" s="23" t="s">
        <v>23</v>
      </c>
      <c r="R34" s="17"/>
    </row>
    <row r="35" spans="1:18" s="24" customFormat="1" ht="56.25" customHeight="1">
      <c r="A35" s="17"/>
      <c r="B35" s="17"/>
      <c r="C35" s="18"/>
      <c r="D35" s="19"/>
      <c r="E35" s="31"/>
      <c r="F35" s="31"/>
      <c r="G35" s="31"/>
      <c r="H35" s="31"/>
      <c r="I35" s="17"/>
      <c r="J35" s="18" t="s">
        <v>135</v>
      </c>
      <c r="K35" s="19" t="s">
        <v>136</v>
      </c>
      <c r="L35" s="17" t="s">
        <v>137</v>
      </c>
      <c r="M35" s="17" t="s">
        <v>138</v>
      </c>
      <c r="N35" s="22" t="s">
        <v>30</v>
      </c>
      <c r="O35" s="22" t="s">
        <v>30</v>
      </c>
      <c r="P35" s="22" t="s">
        <v>30</v>
      </c>
      <c r="Q35" s="23" t="s">
        <v>23</v>
      </c>
      <c r="R35" s="17"/>
    </row>
    <row r="36" spans="1:18" s="24" customFormat="1" ht="77.25" customHeight="1">
      <c r="A36" s="17"/>
      <c r="B36" s="17"/>
      <c r="C36" s="18"/>
      <c r="D36" s="19"/>
      <c r="E36" s="31"/>
      <c r="F36" s="31"/>
      <c r="G36" s="31"/>
      <c r="H36" s="31"/>
      <c r="I36" s="17"/>
      <c r="J36" s="18" t="s">
        <v>58</v>
      </c>
      <c r="K36" s="19" t="s">
        <v>139</v>
      </c>
      <c r="L36" s="17" t="s">
        <v>140</v>
      </c>
      <c r="M36" s="17" t="s">
        <v>141</v>
      </c>
      <c r="N36" s="22" t="s">
        <v>30</v>
      </c>
      <c r="O36" s="22" t="s">
        <v>30</v>
      </c>
      <c r="P36" s="22" t="s">
        <v>30</v>
      </c>
      <c r="Q36" s="22" t="s">
        <v>30</v>
      </c>
      <c r="R36" s="17"/>
    </row>
    <row r="37" spans="1:18" s="24" customFormat="1" ht="106.5" customHeight="1">
      <c r="A37" s="17"/>
      <c r="B37" s="17"/>
      <c r="C37" s="18"/>
      <c r="D37" s="19"/>
      <c r="E37" s="31"/>
      <c r="F37" s="31"/>
      <c r="G37" s="31"/>
      <c r="H37" s="31"/>
      <c r="I37" s="17"/>
      <c r="J37" s="18" t="s">
        <v>62</v>
      </c>
      <c r="K37" s="19" t="s">
        <v>142</v>
      </c>
      <c r="L37" s="17" t="s">
        <v>143</v>
      </c>
      <c r="M37" s="17" t="s">
        <v>144</v>
      </c>
      <c r="N37" s="22" t="s">
        <v>30</v>
      </c>
      <c r="O37" s="22" t="s">
        <v>30</v>
      </c>
      <c r="P37" s="22" t="s">
        <v>30</v>
      </c>
      <c r="Q37" s="22" t="s">
        <v>30</v>
      </c>
      <c r="R37" s="17"/>
    </row>
    <row r="38" spans="1:18" s="24" customFormat="1" ht="66" customHeight="1">
      <c r="A38" s="17"/>
      <c r="B38" s="17"/>
      <c r="C38" s="18"/>
      <c r="D38" s="19"/>
      <c r="E38" s="31"/>
      <c r="F38" s="31"/>
      <c r="G38" s="31"/>
      <c r="H38" s="31"/>
      <c r="I38" s="17" t="s">
        <v>145</v>
      </c>
      <c r="J38" s="18" t="s">
        <v>21</v>
      </c>
      <c r="K38" s="19" t="s">
        <v>146</v>
      </c>
      <c r="L38" s="17" t="s">
        <v>147</v>
      </c>
      <c r="M38" s="17" t="s">
        <v>148</v>
      </c>
      <c r="N38" s="22" t="s">
        <v>30</v>
      </c>
      <c r="O38" s="22" t="s">
        <v>30</v>
      </c>
      <c r="P38" s="22" t="s">
        <v>30</v>
      </c>
      <c r="Q38" s="23" t="s">
        <v>23</v>
      </c>
      <c r="R38" s="17"/>
    </row>
    <row r="39" spans="1:18" s="24" customFormat="1" ht="56.25" customHeight="1">
      <c r="A39" s="17"/>
      <c r="B39" s="17"/>
      <c r="C39" s="18"/>
      <c r="D39" s="19"/>
      <c r="E39" s="31"/>
      <c r="F39" s="31"/>
      <c r="G39" s="31"/>
      <c r="H39" s="31"/>
      <c r="I39" s="17"/>
      <c r="J39" s="18" t="s">
        <v>32</v>
      </c>
      <c r="K39" s="19" t="s">
        <v>149</v>
      </c>
      <c r="L39" s="17" t="s">
        <v>150</v>
      </c>
      <c r="M39" s="17" t="s">
        <v>151</v>
      </c>
      <c r="N39" s="22" t="s">
        <v>30</v>
      </c>
      <c r="O39" s="22" t="s">
        <v>30</v>
      </c>
      <c r="P39" s="22" t="s">
        <v>30</v>
      </c>
      <c r="Q39" s="23" t="s">
        <v>23</v>
      </c>
      <c r="R39" s="17"/>
    </row>
    <row r="40" spans="1:18" s="24" customFormat="1" ht="56.25" customHeight="1">
      <c r="A40" s="17"/>
      <c r="B40" s="17"/>
      <c r="C40" s="18"/>
      <c r="D40" s="19"/>
      <c r="E40" s="31"/>
      <c r="F40" s="31"/>
      <c r="G40" s="31"/>
      <c r="H40" s="31"/>
      <c r="I40" s="17"/>
      <c r="J40" s="18" t="s">
        <v>38</v>
      </c>
      <c r="K40" s="19" t="s">
        <v>152</v>
      </c>
      <c r="L40" s="17" t="s">
        <v>153</v>
      </c>
      <c r="M40" s="17" t="s">
        <v>154</v>
      </c>
      <c r="N40" s="22" t="s">
        <v>30</v>
      </c>
      <c r="O40" s="22" t="s">
        <v>30</v>
      </c>
      <c r="P40" s="22" t="s">
        <v>30</v>
      </c>
      <c r="Q40" s="23" t="s">
        <v>23</v>
      </c>
      <c r="R40" s="17"/>
    </row>
    <row r="41" spans="1:18" s="24" customFormat="1" ht="56.25" customHeight="1">
      <c r="A41" s="17"/>
      <c r="B41" s="17"/>
      <c r="C41" s="18"/>
      <c r="D41" s="19"/>
      <c r="E41" s="31"/>
      <c r="F41" s="31"/>
      <c r="G41" s="31"/>
      <c r="H41" s="31"/>
      <c r="I41" s="17"/>
      <c r="J41" s="18" t="s">
        <v>42</v>
      </c>
      <c r="K41" s="19" t="s">
        <v>155</v>
      </c>
      <c r="L41" s="17" t="s">
        <v>156</v>
      </c>
      <c r="M41" s="17" t="s">
        <v>157</v>
      </c>
      <c r="N41" s="22" t="s">
        <v>30</v>
      </c>
      <c r="O41" s="22" t="s">
        <v>30</v>
      </c>
      <c r="P41" s="22" t="s">
        <v>30</v>
      </c>
      <c r="Q41" s="23" t="s">
        <v>23</v>
      </c>
      <c r="R41" s="17"/>
    </row>
    <row r="42" spans="1:18" s="24" customFormat="1" ht="56.25" customHeight="1">
      <c r="A42" s="17"/>
      <c r="B42" s="17"/>
      <c r="C42" s="18"/>
      <c r="D42" s="19"/>
      <c r="E42" s="31"/>
      <c r="F42" s="31"/>
      <c r="G42" s="31"/>
      <c r="H42" s="31"/>
      <c r="I42" s="17"/>
      <c r="J42" s="18" t="s">
        <v>46</v>
      </c>
      <c r="K42" s="19" t="s">
        <v>158</v>
      </c>
      <c r="L42" s="17" t="s">
        <v>159</v>
      </c>
      <c r="M42" s="17" t="s">
        <v>160</v>
      </c>
      <c r="N42" s="22" t="s">
        <v>30</v>
      </c>
      <c r="O42" s="22" t="s">
        <v>30</v>
      </c>
      <c r="P42" s="22" t="s">
        <v>30</v>
      </c>
      <c r="Q42" s="23" t="s">
        <v>23</v>
      </c>
      <c r="R42" s="17"/>
    </row>
    <row r="43" spans="1:18" s="24" customFormat="1" ht="56.25" customHeight="1">
      <c r="A43" s="17"/>
      <c r="B43" s="17"/>
      <c r="C43" s="18"/>
      <c r="D43" s="19"/>
      <c r="E43" s="31"/>
      <c r="F43" s="31"/>
      <c r="G43" s="31"/>
      <c r="H43" s="31"/>
      <c r="I43" s="17"/>
      <c r="J43" s="18" t="s">
        <v>50</v>
      </c>
      <c r="K43" s="19" t="s">
        <v>161</v>
      </c>
      <c r="L43" s="17" t="s">
        <v>162</v>
      </c>
      <c r="M43" s="17" t="s">
        <v>163</v>
      </c>
      <c r="N43" s="22" t="s">
        <v>30</v>
      </c>
      <c r="O43" s="22" t="s">
        <v>30</v>
      </c>
      <c r="P43" s="22" t="s">
        <v>30</v>
      </c>
      <c r="Q43" s="23" t="s">
        <v>23</v>
      </c>
      <c r="R43" s="17"/>
    </row>
    <row r="44" spans="1:18" s="24" customFormat="1" ht="56.25" customHeight="1">
      <c r="A44" s="17"/>
      <c r="B44" s="17"/>
      <c r="C44" s="18"/>
      <c r="D44" s="19"/>
      <c r="E44" s="31"/>
      <c r="F44" s="31"/>
      <c r="G44" s="31"/>
      <c r="H44" s="31"/>
      <c r="I44" s="17"/>
      <c r="J44" s="18" t="s">
        <v>135</v>
      </c>
      <c r="K44" s="19" t="s">
        <v>164</v>
      </c>
      <c r="L44" s="17" t="s">
        <v>165</v>
      </c>
      <c r="M44" s="17" t="s">
        <v>166</v>
      </c>
      <c r="N44" s="23" t="s">
        <v>23</v>
      </c>
      <c r="O44" s="22" t="s">
        <v>30</v>
      </c>
      <c r="P44" s="23" t="s">
        <v>23</v>
      </c>
      <c r="Q44" s="23" t="s">
        <v>23</v>
      </c>
      <c r="R44" s="17"/>
    </row>
    <row r="45" spans="1:18" s="24" customFormat="1" ht="56.25" customHeight="1">
      <c r="A45" s="17"/>
      <c r="B45" s="17"/>
      <c r="C45" s="18"/>
      <c r="D45" s="19"/>
      <c r="E45" s="31"/>
      <c r="F45" s="31"/>
      <c r="G45" s="31"/>
      <c r="H45" s="31"/>
      <c r="I45" s="17"/>
      <c r="J45" s="18" t="s">
        <v>58</v>
      </c>
      <c r="K45" s="19" t="s">
        <v>167</v>
      </c>
      <c r="L45" s="17" t="s">
        <v>168</v>
      </c>
      <c r="M45" s="17" t="s">
        <v>169</v>
      </c>
      <c r="N45" s="23" t="s">
        <v>23</v>
      </c>
      <c r="O45" s="22" t="s">
        <v>30</v>
      </c>
      <c r="P45" s="23" t="s">
        <v>23</v>
      </c>
      <c r="Q45" s="23" t="s">
        <v>23</v>
      </c>
      <c r="R45" s="17"/>
    </row>
    <row r="46" spans="1:18" s="24" customFormat="1" ht="56.25" customHeight="1">
      <c r="A46" s="17"/>
      <c r="B46" s="17"/>
      <c r="C46" s="18"/>
      <c r="D46" s="19"/>
      <c r="E46" s="31"/>
      <c r="F46" s="31"/>
      <c r="G46" s="31"/>
      <c r="H46" s="31"/>
      <c r="I46" s="17"/>
      <c r="J46" s="18" t="s">
        <v>62</v>
      </c>
      <c r="K46" s="19" t="s">
        <v>170</v>
      </c>
      <c r="L46" s="17" t="s">
        <v>171</v>
      </c>
      <c r="M46" s="17" t="s">
        <v>172</v>
      </c>
      <c r="N46" s="22" t="s">
        <v>30</v>
      </c>
      <c r="O46" s="22" t="s">
        <v>30</v>
      </c>
      <c r="P46" s="22" t="s">
        <v>30</v>
      </c>
      <c r="Q46" s="22" t="s">
        <v>30</v>
      </c>
      <c r="R46" s="17"/>
    </row>
    <row r="47" spans="1:18" s="24" customFormat="1" ht="102.75" customHeight="1">
      <c r="A47" s="17"/>
      <c r="B47" s="17"/>
      <c r="C47" s="18"/>
      <c r="D47" s="19"/>
      <c r="E47" s="31"/>
      <c r="F47" s="31"/>
      <c r="G47" s="31"/>
      <c r="H47" s="31"/>
      <c r="I47" s="17"/>
      <c r="J47" s="18" t="s">
        <v>66</v>
      </c>
      <c r="K47" s="19" t="s">
        <v>173</v>
      </c>
      <c r="L47" s="17" t="s">
        <v>174</v>
      </c>
      <c r="M47" s="17" t="s">
        <v>175</v>
      </c>
      <c r="N47" s="22" t="s">
        <v>30</v>
      </c>
      <c r="O47" s="22" t="s">
        <v>30</v>
      </c>
      <c r="P47" s="22" t="s">
        <v>30</v>
      </c>
      <c r="Q47" s="22" t="s">
        <v>30</v>
      </c>
      <c r="R47" s="17"/>
    </row>
    <row r="48" spans="1:18" s="24" customFormat="1" ht="68.25" customHeight="1">
      <c r="A48" s="17"/>
      <c r="B48" s="17"/>
      <c r="C48" s="18"/>
      <c r="D48" s="19"/>
      <c r="E48" s="31"/>
      <c r="F48" s="31"/>
      <c r="G48" s="31"/>
      <c r="H48" s="31"/>
      <c r="I48" s="17" t="s">
        <v>176</v>
      </c>
      <c r="J48" s="18" t="s">
        <v>21</v>
      </c>
      <c r="K48" s="19" t="s">
        <v>177</v>
      </c>
      <c r="L48" s="17" t="s">
        <v>178</v>
      </c>
      <c r="M48" s="17" t="s">
        <v>179</v>
      </c>
      <c r="N48" s="20" t="s">
        <v>23</v>
      </c>
      <c r="O48" s="22" t="s">
        <v>30</v>
      </c>
      <c r="P48" s="22" t="s">
        <v>30</v>
      </c>
      <c r="Q48" s="20" t="s">
        <v>23</v>
      </c>
      <c r="R48" s="17"/>
    </row>
    <row r="49" spans="1:18" s="24" customFormat="1" ht="66.75" customHeight="1">
      <c r="A49" s="17"/>
      <c r="B49" s="17"/>
      <c r="C49" s="18"/>
      <c r="D49" s="19"/>
      <c r="E49" s="31"/>
      <c r="F49" s="31"/>
      <c r="G49" s="31"/>
      <c r="H49" s="31"/>
      <c r="I49" s="17"/>
      <c r="J49" s="18" t="s">
        <v>32</v>
      </c>
      <c r="K49" s="19" t="s">
        <v>180</v>
      </c>
      <c r="L49" s="17" t="s">
        <v>181</v>
      </c>
      <c r="M49" s="17" t="s">
        <v>182</v>
      </c>
      <c r="N49" s="20" t="s">
        <v>23</v>
      </c>
      <c r="O49" s="22" t="s">
        <v>30</v>
      </c>
      <c r="P49" s="22" t="s">
        <v>30</v>
      </c>
      <c r="Q49" s="20" t="s">
        <v>23</v>
      </c>
      <c r="R49" s="17"/>
    </row>
    <row r="50" spans="1:18" s="24" customFormat="1" ht="106.5" customHeight="1">
      <c r="A50" s="17"/>
      <c r="B50" s="17"/>
      <c r="C50" s="18"/>
      <c r="D50" s="19"/>
      <c r="E50" s="31"/>
      <c r="F50" s="31"/>
      <c r="G50" s="31"/>
      <c r="H50" s="31"/>
      <c r="I50" s="17" t="s">
        <v>183</v>
      </c>
      <c r="J50" s="18" t="s">
        <v>21</v>
      </c>
      <c r="K50" s="19" t="s">
        <v>184</v>
      </c>
      <c r="L50" s="17" t="s">
        <v>185</v>
      </c>
      <c r="M50" s="17" t="s">
        <v>186</v>
      </c>
      <c r="N50" s="20" t="s">
        <v>23</v>
      </c>
      <c r="O50" s="22" t="s">
        <v>30</v>
      </c>
      <c r="P50" s="22" t="s">
        <v>30</v>
      </c>
      <c r="Q50" s="22" t="s">
        <v>30</v>
      </c>
      <c r="R50" s="17"/>
    </row>
    <row r="51" spans="1:18" s="24" customFormat="1" ht="43.5" customHeight="1">
      <c r="A51" s="17"/>
      <c r="B51" s="17"/>
      <c r="C51" s="18"/>
      <c r="D51" s="19"/>
      <c r="E51" s="31"/>
      <c r="F51" s="31"/>
      <c r="G51" s="31"/>
      <c r="H51" s="31"/>
      <c r="I51" s="17"/>
      <c r="J51" s="18" t="s">
        <v>32</v>
      </c>
      <c r="K51" s="19" t="s">
        <v>187</v>
      </c>
      <c r="L51" s="17" t="s">
        <v>188</v>
      </c>
      <c r="M51" s="17" t="s">
        <v>189</v>
      </c>
      <c r="N51" s="22" t="s">
        <v>30</v>
      </c>
      <c r="O51" s="22" t="s">
        <v>30</v>
      </c>
      <c r="P51" s="22" t="s">
        <v>30</v>
      </c>
      <c r="Q51" s="22" t="s">
        <v>30</v>
      </c>
      <c r="R51" s="17"/>
    </row>
    <row r="52" spans="1:18" s="24" customFormat="1" ht="66.75" customHeight="1">
      <c r="A52" s="17"/>
      <c r="B52" s="17"/>
      <c r="C52" s="18"/>
      <c r="D52" s="19"/>
      <c r="E52" s="31"/>
      <c r="F52" s="31"/>
      <c r="G52" s="31"/>
      <c r="H52" s="31"/>
      <c r="I52" s="17"/>
      <c r="J52" s="18" t="s">
        <v>38</v>
      </c>
      <c r="K52" s="19" t="s">
        <v>190</v>
      </c>
      <c r="L52" s="17" t="s">
        <v>191</v>
      </c>
      <c r="M52" s="17" t="s">
        <v>192</v>
      </c>
      <c r="N52" s="22" t="s">
        <v>30</v>
      </c>
      <c r="O52" s="22" t="s">
        <v>30</v>
      </c>
      <c r="P52" s="22" t="s">
        <v>30</v>
      </c>
      <c r="Q52" s="22" t="s">
        <v>30</v>
      </c>
      <c r="R52" s="17"/>
    </row>
    <row r="53" spans="1:18" s="24" customFormat="1" ht="89.25" customHeight="1">
      <c r="A53" s="17" t="s">
        <v>193</v>
      </c>
      <c r="B53" s="17" t="s">
        <v>233</v>
      </c>
      <c r="C53" s="18" t="s">
        <v>21</v>
      </c>
      <c r="D53" s="19" t="s">
        <v>194</v>
      </c>
      <c r="E53" s="33">
        <v>0.545</v>
      </c>
      <c r="F53" s="25">
        <v>0.55</v>
      </c>
      <c r="G53" s="25">
        <v>0.56</v>
      </c>
      <c r="H53" s="25">
        <v>0.57</v>
      </c>
      <c r="I53" s="17" t="s">
        <v>195</v>
      </c>
      <c r="J53" s="18" t="s">
        <v>21</v>
      </c>
      <c r="K53" s="19" t="s">
        <v>196</v>
      </c>
      <c r="L53" s="17" t="s">
        <v>197</v>
      </c>
      <c r="M53" s="17" t="s">
        <v>198</v>
      </c>
      <c r="N53" s="22" t="s">
        <v>30</v>
      </c>
      <c r="O53" s="22" t="s">
        <v>30</v>
      </c>
      <c r="P53" s="22" t="s">
        <v>30</v>
      </c>
      <c r="Q53" s="22" t="s">
        <v>30</v>
      </c>
      <c r="R53" s="17"/>
    </row>
    <row r="54" spans="1:18" s="24" customFormat="1" ht="89.25" customHeight="1">
      <c r="A54" s="17"/>
      <c r="B54" s="17"/>
      <c r="C54" s="18"/>
      <c r="D54" s="19"/>
      <c r="E54" s="17"/>
      <c r="F54" s="17"/>
      <c r="G54" s="17"/>
      <c r="H54" s="17"/>
      <c r="I54" s="17"/>
      <c r="J54" s="18" t="s">
        <v>32</v>
      </c>
      <c r="K54" s="19" t="s">
        <v>199</v>
      </c>
      <c r="L54" s="17" t="s">
        <v>200</v>
      </c>
      <c r="M54" s="17" t="s">
        <v>201</v>
      </c>
      <c r="N54" s="20" t="s">
        <v>23</v>
      </c>
      <c r="O54" s="22" t="s">
        <v>30</v>
      </c>
      <c r="P54" s="20" t="s">
        <v>23</v>
      </c>
      <c r="Q54" s="20" t="s">
        <v>23</v>
      </c>
      <c r="R54" s="17"/>
    </row>
    <row r="55" spans="1:18" s="24" customFormat="1" ht="81" customHeight="1">
      <c r="A55" s="17"/>
      <c r="B55" s="17"/>
      <c r="C55" s="18"/>
      <c r="D55" s="19"/>
      <c r="E55" s="17"/>
      <c r="F55" s="17"/>
      <c r="G55" s="17"/>
      <c r="H55" s="17"/>
      <c r="I55" s="17"/>
      <c r="J55" s="18" t="s">
        <v>38</v>
      </c>
      <c r="K55" s="19" t="s">
        <v>202</v>
      </c>
      <c r="L55" s="17" t="s">
        <v>203</v>
      </c>
      <c r="M55" s="17" t="s">
        <v>204</v>
      </c>
      <c r="N55" s="22" t="s">
        <v>30</v>
      </c>
      <c r="O55" s="22" t="s">
        <v>30</v>
      </c>
      <c r="P55" s="22" t="s">
        <v>30</v>
      </c>
      <c r="Q55" s="22" t="s">
        <v>30</v>
      </c>
      <c r="R55" s="17"/>
    </row>
    <row r="56" spans="1:18" s="24" customFormat="1" ht="57" customHeight="1">
      <c r="A56" s="17" t="s">
        <v>205</v>
      </c>
      <c r="B56" s="17" t="s">
        <v>254</v>
      </c>
      <c r="C56" s="18" t="s">
        <v>21</v>
      </c>
      <c r="D56" s="19" t="s">
        <v>206</v>
      </c>
      <c r="E56" s="34">
        <f>(25/100*147.76)</f>
        <v>36.94</v>
      </c>
      <c r="F56" s="34">
        <f>(50/100*147.76)</f>
        <v>73.88</v>
      </c>
      <c r="G56" s="34">
        <f>(75/100*147.76)</f>
        <v>110.82</v>
      </c>
      <c r="H56" s="34">
        <f>(100/100*147.76)</f>
        <v>147.76</v>
      </c>
      <c r="I56" s="17" t="s">
        <v>207</v>
      </c>
      <c r="J56" s="18" t="s">
        <v>21</v>
      </c>
      <c r="K56" s="19" t="s">
        <v>208</v>
      </c>
      <c r="L56" s="17" t="s">
        <v>209</v>
      </c>
      <c r="M56" s="17" t="s">
        <v>210</v>
      </c>
      <c r="N56" s="20" t="s">
        <v>23</v>
      </c>
      <c r="O56" s="22" t="s">
        <v>30</v>
      </c>
      <c r="P56" s="20" t="s">
        <v>23</v>
      </c>
      <c r="Q56" s="20" t="s">
        <v>23</v>
      </c>
      <c r="R56" s="17"/>
    </row>
    <row r="57" spans="1:18" s="24" customFormat="1" ht="111.75" customHeight="1">
      <c r="A57" s="17"/>
      <c r="B57" s="17"/>
      <c r="C57" s="18" t="s">
        <v>32</v>
      </c>
      <c r="D57" s="35" t="s">
        <v>211</v>
      </c>
      <c r="E57" s="20" t="s">
        <v>23</v>
      </c>
      <c r="F57" s="20" t="s">
        <v>23</v>
      </c>
      <c r="G57" s="20" t="s">
        <v>23</v>
      </c>
      <c r="H57" s="34">
        <v>36.53</v>
      </c>
      <c r="I57" s="17"/>
      <c r="J57" s="18" t="s">
        <v>32</v>
      </c>
      <c r="K57" s="19" t="s">
        <v>212</v>
      </c>
      <c r="L57" s="17" t="s">
        <v>213</v>
      </c>
      <c r="M57" s="17" t="s">
        <v>214</v>
      </c>
      <c r="N57" s="20" t="s">
        <v>23</v>
      </c>
      <c r="O57" s="20" t="s">
        <v>23</v>
      </c>
      <c r="P57" s="22" t="s">
        <v>30</v>
      </c>
      <c r="Q57" s="20" t="s">
        <v>23</v>
      </c>
      <c r="R57" s="36" t="s">
        <v>215</v>
      </c>
    </row>
    <row r="58" spans="1:18" s="24" customFormat="1" ht="69" customHeight="1">
      <c r="A58" s="17"/>
      <c r="B58" s="17"/>
      <c r="C58" s="18"/>
      <c r="D58" s="35"/>
      <c r="E58" s="20"/>
      <c r="F58" s="20"/>
      <c r="G58" s="20"/>
      <c r="H58" s="34"/>
      <c r="I58" s="17"/>
      <c r="J58" s="18" t="s">
        <v>38</v>
      </c>
      <c r="K58" s="19" t="s">
        <v>216</v>
      </c>
      <c r="L58" s="17" t="s">
        <v>217</v>
      </c>
      <c r="M58" s="17" t="s">
        <v>218</v>
      </c>
      <c r="N58" s="20" t="s">
        <v>23</v>
      </c>
      <c r="O58" s="22" t="s">
        <v>30</v>
      </c>
      <c r="P58" s="22" t="s">
        <v>30</v>
      </c>
      <c r="Q58" s="20" t="s">
        <v>23</v>
      </c>
      <c r="R58" s="36"/>
    </row>
    <row r="59" spans="1:18" s="24" customFormat="1" ht="55.5" customHeight="1">
      <c r="A59" s="17"/>
      <c r="B59" s="17"/>
      <c r="C59" s="18"/>
      <c r="D59" s="19"/>
      <c r="E59" s="17"/>
      <c r="F59" s="17"/>
      <c r="G59" s="17"/>
      <c r="H59" s="17"/>
      <c r="I59" s="17"/>
      <c r="J59" s="18" t="s">
        <v>42</v>
      </c>
      <c r="K59" s="19" t="s">
        <v>219</v>
      </c>
      <c r="L59" s="17" t="s">
        <v>220</v>
      </c>
      <c r="M59" s="17" t="s">
        <v>221</v>
      </c>
      <c r="N59" s="22" t="s">
        <v>30</v>
      </c>
      <c r="O59" s="22" t="s">
        <v>30</v>
      </c>
      <c r="P59" s="22" t="s">
        <v>30</v>
      </c>
      <c r="Q59" s="20" t="s">
        <v>23</v>
      </c>
      <c r="R59" s="17"/>
    </row>
    <row r="60" spans="1:18" s="24" customFormat="1" ht="68.25" customHeight="1">
      <c r="A60" s="17"/>
      <c r="B60" s="17"/>
      <c r="C60" s="18"/>
      <c r="D60" s="19"/>
      <c r="E60" s="17"/>
      <c r="F60" s="17"/>
      <c r="G60" s="17"/>
      <c r="H60" s="17"/>
      <c r="I60" s="17"/>
      <c r="J60" s="18" t="s">
        <v>46</v>
      </c>
      <c r="K60" s="19" t="s">
        <v>222</v>
      </c>
      <c r="L60" s="17" t="s">
        <v>223</v>
      </c>
      <c r="M60" s="17" t="s">
        <v>224</v>
      </c>
      <c r="N60" s="20" t="s">
        <v>23</v>
      </c>
      <c r="O60" s="20" t="s">
        <v>23</v>
      </c>
      <c r="P60" s="22" t="s">
        <v>30</v>
      </c>
      <c r="Q60" s="20" t="s">
        <v>23</v>
      </c>
      <c r="R60" s="17"/>
    </row>
    <row r="61" spans="1:18" s="24" customFormat="1" ht="68.25" customHeight="1">
      <c r="A61" s="17"/>
      <c r="B61" s="17"/>
      <c r="C61" s="18"/>
      <c r="D61" s="19"/>
      <c r="E61" s="17"/>
      <c r="F61" s="17"/>
      <c r="G61" s="17"/>
      <c r="H61" s="17"/>
      <c r="I61" s="17"/>
      <c r="J61" s="18" t="s">
        <v>50</v>
      </c>
      <c r="K61" s="19" t="s">
        <v>225</v>
      </c>
      <c r="L61" s="17" t="s">
        <v>226</v>
      </c>
      <c r="M61" s="17" t="s">
        <v>227</v>
      </c>
      <c r="N61" s="20" t="s">
        <v>23</v>
      </c>
      <c r="O61" s="22" t="s">
        <v>30</v>
      </c>
      <c r="P61" s="22" t="s">
        <v>30</v>
      </c>
      <c r="Q61" s="22" t="s">
        <v>30</v>
      </c>
      <c r="R61" s="17"/>
    </row>
    <row r="62" spans="1:18" s="24" customFormat="1" ht="50.25" customHeight="1">
      <c r="A62" s="17"/>
      <c r="B62" s="17"/>
      <c r="C62" s="18"/>
      <c r="D62" s="19"/>
      <c r="E62" s="17"/>
      <c r="F62" s="17"/>
      <c r="G62" s="17"/>
      <c r="H62" s="17"/>
      <c r="I62" s="17"/>
      <c r="J62" s="18" t="s">
        <v>135</v>
      </c>
      <c r="K62" s="19" t="s">
        <v>228</v>
      </c>
      <c r="L62" s="17" t="s">
        <v>229</v>
      </c>
      <c r="M62" s="17" t="s">
        <v>230</v>
      </c>
      <c r="N62" s="20" t="s">
        <v>23</v>
      </c>
      <c r="O62" s="22" t="s">
        <v>30</v>
      </c>
      <c r="P62" s="20" t="s">
        <v>23</v>
      </c>
      <c r="Q62" s="20" t="s">
        <v>23</v>
      </c>
      <c r="R62" s="17"/>
    </row>
    <row r="63" spans="1:18" s="24" customFormat="1" ht="56.25" customHeight="1">
      <c r="A63" s="37"/>
      <c r="B63" s="37"/>
      <c r="C63" s="38"/>
      <c r="D63" s="39"/>
      <c r="E63" s="37"/>
      <c r="F63" s="37"/>
      <c r="G63" s="37"/>
      <c r="H63" s="37"/>
      <c r="I63" s="37"/>
      <c r="J63" s="38"/>
      <c r="K63" s="39"/>
      <c r="L63" s="37"/>
      <c r="M63" s="37"/>
      <c r="N63" s="37"/>
      <c r="O63" s="37"/>
      <c r="P63" s="37"/>
      <c r="Q63" s="37"/>
      <c r="R63" s="37"/>
    </row>
    <row r="64" spans="3:10" s="16" customFormat="1" ht="12.75">
      <c r="C64" s="40"/>
      <c r="J64" s="40"/>
    </row>
  </sheetData>
  <sheetProtection/>
  <mergeCells count="11">
    <mergeCell ref="J3:K4"/>
    <mergeCell ref="L3:L4"/>
    <mergeCell ref="M3:M4"/>
    <mergeCell ref="N3:Q3"/>
    <mergeCell ref="R3:R4"/>
    <mergeCell ref="A1:R1"/>
    <mergeCell ref="A3:A4"/>
    <mergeCell ref="B3:B4"/>
    <mergeCell ref="C3:D4"/>
    <mergeCell ref="E3:H3"/>
    <mergeCell ref="I3:I4"/>
  </mergeCells>
  <printOptions/>
  <pageMargins left="0.31496062992125984" right="0.31496062992125984" top="0.7480314960629921" bottom="0.7480314960629921" header="0.31496062992125984" footer="0.31496062992125984"/>
  <pageSetup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AA144"/>
  <sheetViews>
    <sheetView showGridLines="0" view="pageBreakPreview" zoomScaleNormal="90" zoomScaleSheetLayoutView="100" zoomScalePageLayoutView="0" workbookViewId="0" topLeftCell="I97">
      <selection activeCell="A97" sqref="A97:AA97"/>
    </sheetView>
  </sheetViews>
  <sheetFormatPr defaultColWidth="9.140625" defaultRowHeight="15"/>
  <cols>
    <col min="1" max="1" width="1.57421875" style="0" customWidth="1"/>
    <col min="6" max="8" width="24.8515625" style="0" customWidth="1"/>
    <col min="9" max="9" width="15.421875" style="0" customWidth="1"/>
    <col min="16" max="16" width="9.140625" style="1" customWidth="1"/>
  </cols>
  <sheetData>
    <row r="2" spans="1:27" ht="23.2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4" ht="15">
      <c r="Q4" s="2"/>
    </row>
    <row r="15" ht="15">
      <c r="Y15" s="3"/>
    </row>
    <row r="17" ht="15">
      <c r="T17" s="4"/>
    </row>
    <row r="49" spans="1:27" ht="23.25">
      <c r="A49" s="159" t="s">
        <v>1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</row>
    <row r="59" ht="15">
      <c r="H59" s="3"/>
    </row>
    <row r="68" ht="15.75">
      <c r="G68" s="5"/>
    </row>
    <row r="69" ht="15">
      <c r="G69" s="6"/>
    </row>
    <row r="70" ht="15">
      <c r="G70" s="7"/>
    </row>
    <row r="71" ht="15">
      <c r="G71" s="8"/>
    </row>
    <row r="72" ht="15">
      <c r="G72" s="8"/>
    </row>
    <row r="73" ht="15">
      <c r="G73" s="8"/>
    </row>
    <row r="74" ht="15">
      <c r="G74" s="9"/>
    </row>
    <row r="75" ht="15">
      <c r="G75" s="9"/>
    </row>
    <row r="76" ht="15">
      <c r="G76" s="9"/>
    </row>
    <row r="92" ht="15">
      <c r="H92" s="10"/>
    </row>
    <row r="97" spans="1:27" ht="23.25">
      <c r="A97" s="159" t="s">
        <v>2</v>
      </c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</row>
    <row r="114" ht="15">
      <c r="P114" s="1" t="s">
        <v>3</v>
      </c>
    </row>
    <row r="144" spans="1:27" ht="23.25">
      <c r="A144" s="159" t="s">
        <v>4</v>
      </c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</row>
  </sheetData>
  <sheetProtection/>
  <mergeCells count="4">
    <mergeCell ref="A2:AA2"/>
    <mergeCell ref="A49:AA49"/>
    <mergeCell ref="A97:AA97"/>
    <mergeCell ref="A144:AA144"/>
  </mergeCells>
  <printOptions/>
  <pageMargins left="0.1968503937007874" right="0.11811023622047245" top="0.35433070866141736" bottom="0.35433070866141736" header="0.31496062992125984" footer="0.31496062992125984"/>
  <pageSetup horizontalDpi="300" verticalDpi="300" orientation="landscape" paperSize="9" scale="70" r:id="rId2"/>
  <rowBreaks count="3" manualBreakCount="3">
    <brk id="48" max="37" man="1"/>
    <brk id="94" max="37" man="1"/>
    <brk id="142" max="37" man="1"/>
  </rowBreaks>
  <colBreaks count="2" manualBreakCount="2">
    <brk id="17" max="209" man="1"/>
    <brk id="34" max="20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N27"/>
  <sheetViews>
    <sheetView tabSelected="1" zoomScalePageLayoutView="0" workbookViewId="0" topLeftCell="A28">
      <selection activeCell="A6" sqref="A6"/>
    </sheetView>
  </sheetViews>
  <sheetFormatPr defaultColWidth="9.140625" defaultRowHeight="15"/>
  <cols>
    <col min="1" max="1" width="7.140625" style="0" customWidth="1"/>
    <col min="2" max="2" width="37.7109375" style="0" customWidth="1"/>
    <col min="3" max="3" width="3.28125" style="41" customWidth="1"/>
    <col min="4" max="4" width="33.00390625" style="0" customWidth="1"/>
    <col min="5" max="5" width="16.28125" style="0" customWidth="1"/>
    <col min="6" max="40" width="9.140625" style="9" customWidth="1"/>
  </cols>
  <sheetData>
    <row r="1" spans="1:5" ht="18">
      <c r="A1" s="132" t="s">
        <v>261</v>
      </c>
      <c r="B1" s="132"/>
      <c r="C1" s="132"/>
      <c r="D1" s="132"/>
      <c r="E1" s="132"/>
    </row>
    <row r="4" spans="1:40" s="59" customFormat="1" ht="25.5" customHeight="1" thickBot="1">
      <c r="A4" s="57" t="s">
        <v>235</v>
      </c>
      <c r="B4" s="57" t="s">
        <v>236</v>
      </c>
      <c r="C4" s="5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s="62" customFormat="1" ht="21" customHeight="1" thickBot="1" thickTop="1">
      <c r="A5" s="107" t="s">
        <v>5</v>
      </c>
      <c r="B5" s="108" t="s">
        <v>237</v>
      </c>
      <c r="C5" s="137" t="s">
        <v>238</v>
      </c>
      <c r="D5" s="138"/>
      <c r="E5" s="119" t="s">
        <v>239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</row>
    <row r="6" spans="1:40" s="72" customFormat="1" ht="15">
      <c r="A6" s="65"/>
      <c r="B6" s="66"/>
      <c r="C6" s="67"/>
      <c r="D6" s="68"/>
      <c r="E6" s="69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:40" s="72" customFormat="1" ht="31.5" customHeight="1">
      <c r="A7" s="105" t="s">
        <v>21</v>
      </c>
      <c r="B7" s="106" t="s">
        <v>113</v>
      </c>
      <c r="C7" s="75" t="s">
        <v>21</v>
      </c>
      <c r="D7" s="76" t="s">
        <v>241</v>
      </c>
      <c r="E7" s="78" t="s">
        <v>243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</row>
    <row r="8" spans="1:40" s="72" customFormat="1" ht="30.75" customHeight="1">
      <c r="A8" s="105"/>
      <c r="B8" s="80"/>
      <c r="C8" s="81" t="s">
        <v>32</v>
      </c>
      <c r="D8" s="82" t="s">
        <v>247</v>
      </c>
      <c r="E8" s="120" t="s">
        <v>249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</row>
    <row r="9" spans="1:40" s="72" customFormat="1" ht="15">
      <c r="A9" s="105"/>
      <c r="B9" s="106"/>
      <c r="C9" s="84"/>
      <c r="D9" s="85"/>
      <c r="E9" s="12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</row>
    <row r="10" spans="1:40" s="72" customFormat="1" ht="66" customHeight="1">
      <c r="A10" s="87" t="s">
        <v>32</v>
      </c>
      <c r="B10" s="88" t="s">
        <v>233</v>
      </c>
      <c r="C10" s="89" t="s">
        <v>21</v>
      </c>
      <c r="D10" s="90" t="s">
        <v>253</v>
      </c>
      <c r="E10" s="91">
        <v>0.58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</row>
    <row r="11" spans="1:40" s="72" customFormat="1" ht="30.75" customHeight="1">
      <c r="A11" s="130" t="s">
        <v>38</v>
      </c>
      <c r="B11" s="131" t="s">
        <v>254</v>
      </c>
      <c r="C11" s="84" t="s">
        <v>21</v>
      </c>
      <c r="D11" s="85" t="s">
        <v>255</v>
      </c>
      <c r="E11" s="121">
        <v>149.24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</row>
    <row r="12" spans="1:40" s="72" customFormat="1" ht="21" customHeight="1">
      <c r="A12" s="130"/>
      <c r="B12" s="131"/>
      <c r="C12" s="81" t="s">
        <v>32</v>
      </c>
      <c r="D12" s="82" t="s">
        <v>256</v>
      </c>
      <c r="E12" s="120">
        <v>36.63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</row>
    <row r="13" spans="1:40" s="72" customFormat="1" ht="21" customHeight="1">
      <c r="A13" s="110"/>
      <c r="B13" s="111"/>
      <c r="C13" s="112"/>
      <c r="D13" s="113"/>
      <c r="E13" s="122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</row>
    <row r="14" spans="1:40" s="72" customFormat="1" ht="21" customHeight="1">
      <c r="A14" s="116" t="s">
        <v>42</v>
      </c>
      <c r="B14" s="127" t="s">
        <v>20</v>
      </c>
      <c r="C14" s="117" t="s">
        <v>21</v>
      </c>
      <c r="D14" s="85" t="s">
        <v>22</v>
      </c>
      <c r="E14" s="121" t="s">
        <v>24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</row>
    <row r="15" spans="1:40" s="72" customFormat="1" ht="21" customHeight="1">
      <c r="A15" s="105"/>
      <c r="B15" s="128"/>
      <c r="C15" s="117" t="s">
        <v>32</v>
      </c>
      <c r="D15" s="129" t="s">
        <v>260</v>
      </c>
      <c r="E15" s="123" t="s">
        <v>34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</row>
    <row r="16" spans="1:40" s="72" customFormat="1" ht="21" customHeight="1">
      <c r="A16" s="105"/>
      <c r="B16" s="128"/>
      <c r="C16" s="84"/>
      <c r="D16" s="129"/>
      <c r="E16" s="12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</row>
    <row r="17" spans="1:40" s="72" customFormat="1" ht="21" customHeight="1">
      <c r="A17" s="105"/>
      <c r="B17" s="106"/>
      <c r="C17" s="84"/>
      <c r="D17" s="129"/>
      <c r="E17" s="12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</row>
    <row r="18" spans="1:40" s="99" customFormat="1" ht="15.75" thickBot="1">
      <c r="A18" s="94"/>
      <c r="B18" s="95"/>
      <c r="C18" s="96"/>
      <c r="D18" s="97"/>
      <c r="E18" s="124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</row>
    <row r="19" ht="15.75" thickTop="1"/>
    <row r="20" spans="4:5" ht="15">
      <c r="D20" s="161" t="s">
        <v>262</v>
      </c>
      <c r="E20" s="161"/>
    </row>
    <row r="21" ht="15">
      <c r="D21" s="125" t="s">
        <v>263</v>
      </c>
    </row>
    <row r="22" ht="15">
      <c r="D22" s="125" t="s">
        <v>263</v>
      </c>
    </row>
    <row r="23" ht="15">
      <c r="D23" s="126" t="s">
        <v>264</v>
      </c>
    </row>
    <row r="24" ht="15">
      <c r="D24" s="126" t="s">
        <v>264</v>
      </c>
    </row>
    <row r="25" spans="4:5" ht="15">
      <c r="D25" s="160" t="s">
        <v>265</v>
      </c>
      <c r="E25" s="160"/>
    </row>
    <row r="26" spans="4:5" ht="15">
      <c r="D26" s="160" t="s">
        <v>266</v>
      </c>
      <c r="E26" s="160"/>
    </row>
    <row r="27" spans="4:5" ht="15">
      <c r="D27" s="161" t="s">
        <v>267</v>
      </c>
      <c r="E27" s="161"/>
    </row>
  </sheetData>
  <sheetProtection/>
  <mergeCells count="10">
    <mergeCell ref="A1:E1"/>
    <mergeCell ref="C5:D5"/>
    <mergeCell ref="D26:E26"/>
    <mergeCell ref="D27:E27"/>
    <mergeCell ref="A11:A12"/>
    <mergeCell ref="B11:B12"/>
    <mergeCell ref="B14:B16"/>
    <mergeCell ref="D15:D17"/>
    <mergeCell ref="D20:E20"/>
    <mergeCell ref="D25:E25"/>
  </mergeCells>
  <printOptions/>
  <pageMargins left="0.511811023622047" right="0.511811023622047" top="0.748031496062992" bottom="0.748031496062992" header="0.31496062992126" footer="0.31496062992126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PPID</cp:lastModifiedBy>
  <cp:lastPrinted>2018-02-27T06:48:51Z</cp:lastPrinted>
  <dcterms:created xsi:type="dcterms:W3CDTF">2017-10-24T20:26:40Z</dcterms:created>
  <dcterms:modified xsi:type="dcterms:W3CDTF">2019-04-07T13:45:15Z</dcterms:modified>
  <cp:category/>
  <cp:version/>
  <cp:contentType/>
  <cp:contentStatus/>
</cp:coreProperties>
</file>